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6D57983-62DB-4D89-A7F6-18214224CB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" l="1"/>
  <c r="J11" i="5" s="1"/>
  <c r="J17" i="5" s="1"/>
  <c r="D8" i="5"/>
  <c r="D11" i="5" s="1"/>
  <c r="D17" i="5"/>
  <c r="G14" i="5" l="1"/>
  <c r="G11" i="5"/>
  <c r="H8" i="5"/>
  <c r="F8" i="5"/>
  <c r="F11" i="5" s="1"/>
  <c r="F17" i="5" s="1"/>
  <c r="E11" i="5"/>
  <c r="E17" i="5" s="1"/>
  <c r="G17" i="5"/>
  <c r="H11" i="5" l="1"/>
  <c r="H17" i="5" s="1"/>
  <c r="I11" i="5"/>
  <c r="I17" i="5" s="1"/>
  <c r="I13" i="5" l="1"/>
</calcChain>
</file>

<file path=xl/sharedStrings.xml><?xml version="1.0" encoding="utf-8"?>
<sst xmlns="http://schemas.openxmlformats.org/spreadsheetml/2006/main" count="29" uniqueCount="23">
  <si>
    <t xml:space="preserve">Наименование </t>
  </si>
  <si>
    <t>Раздел/ подраздел</t>
  </si>
  <si>
    <t>0103</t>
  </si>
  <si>
    <t>0104</t>
  </si>
  <si>
    <t>Подвед. структурное подразделение , в т.ч.</t>
  </si>
  <si>
    <t>Территориальные налоговые инспекции</t>
  </si>
  <si>
    <t>Текущие расходы</t>
  </si>
  <si>
    <t>Капитальные расходы</t>
  </si>
  <si>
    <t>За счет средств Фонда капитальных вложений</t>
  </si>
  <si>
    <t>Всего</t>
  </si>
  <si>
    <t>Сведения об использовании Министерством финаносов ПМР выделяемых бюджетых средств</t>
  </si>
  <si>
    <t>Аппарат МФ</t>
  </si>
  <si>
    <t>Территориальные финансовые управления</t>
  </si>
  <si>
    <t>% от использ-ия плановых лимитов</t>
  </si>
  <si>
    <t>Фактически использовано лимитов, руб.</t>
  </si>
  <si>
    <t>I квартал 2021 г.</t>
  </si>
  <si>
    <t>I-е полугодие 2021 г.</t>
  </si>
  <si>
    <t>9 месяцев 2021 г.</t>
  </si>
  <si>
    <t>за 2021 год</t>
  </si>
  <si>
    <t>Фактически использовано лимитов,   руб.</t>
  </si>
  <si>
    <t>Создание и модерниз. Информац. Ресурсов в сфере налогооблажения и бюджетного процесса</t>
  </si>
  <si>
    <t>в том числе: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</si>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</sst>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7D9F-D8DC-43BD-A6DC-0D12E0D9FDD1}">
  <dimension ref="A2:K20"/>
  <sheetViews>
    <sheetView tabSelected="1" zoomScaleNormal="100" workbookViewId="0">
      <selection activeCell="P10" sqref="P10"/>
    </sheetView>
  </sheetViews>
  <sheetFormatPr defaultRowHeight="15.75" x14ac:dyDescent="0.25"/>
  <cols>
    <col min="1" max="1" width="2.85546875" style="2" customWidth="1"/>
    <col min="2" max="2" width="11.5703125" style="4" customWidth="1"/>
    <col min="3" max="3" width="26.85546875" style="4" customWidth="1"/>
    <col min="4" max="4" width="17.28515625" style="4" customWidth="1"/>
    <col min="5" max="5" width="12.140625" style="4" customWidth="1"/>
    <col min="6" max="6" width="13.5703125" style="4" customWidth="1"/>
    <col min="7" max="7" width="12" style="4" customWidth="1"/>
    <col min="8" max="8" width="14.28515625" style="4" customWidth="1"/>
    <col min="9" max="9" width="12" style="4" customWidth="1"/>
    <col min="10" max="10" width="13.5703125" style="4" customWidth="1"/>
    <col min="11" max="11" width="13.140625" style="4" customWidth="1"/>
  </cols>
  <sheetData>
    <row r="2" spans="1:11" x14ac:dyDescent="0.2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</row>
    <row r="5" spans="1:11" s="7" customFormat="1" ht="26.25" customHeight="1" x14ac:dyDescent="0.25">
      <c r="A5" s="6"/>
      <c r="B5" s="17" t="s">
        <v>1</v>
      </c>
      <c r="C5" s="17" t="s">
        <v>0</v>
      </c>
      <c r="D5" s="19" t="s">
        <v>15</v>
      </c>
      <c r="E5" s="19"/>
      <c r="F5" s="19" t="s">
        <v>16</v>
      </c>
      <c r="G5" s="19"/>
      <c r="H5" s="19" t="s">
        <v>17</v>
      </c>
      <c r="I5" s="19"/>
      <c r="J5" s="19" t="s">
        <v>18</v>
      </c>
      <c r="K5" s="19"/>
    </row>
    <row r="6" spans="1:11" s="7" customFormat="1" ht="72.75" customHeight="1" x14ac:dyDescent="0.25">
      <c r="A6" s="6"/>
      <c r="B6" s="18"/>
      <c r="C6" s="18"/>
      <c r="D6" s="3" t="s">
        <v>14</v>
      </c>
      <c r="E6" s="3" t="s">
        <v>13</v>
      </c>
      <c r="F6" s="3" t="s">
        <v>14</v>
      </c>
      <c r="G6" s="3" t="s">
        <v>13</v>
      </c>
      <c r="H6" s="3" t="s">
        <v>14</v>
      </c>
      <c r="I6" s="3" t="s">
        <v>13</v>
      </c>
      <c r="J6" s="3" t="s">
        <v>19</v>
      </c>
      <c r="K6" s="3" t="s">
        <v>13</v>
      </c>
    </row>
    <row r="7" spans="1:11" s="7" customFormat="1" x14ac:dyDescent="0.25">
      <c r="A7" s="6"/>
      <c r="B7" s="8" t="s">
        <v>2</v>
      </c>
      <c r="C7" s="9" t="s">
        <v>11</v>
      </c>
      <c r="D7" s="10">
        <v>2652919</v>
      </c>
      <c r="E7" s="10">
        <v>79</v>
      </c>
      <c r="F7" s="10">
        <v>5985059</v>
      </c>
      <c r="G7" s="10">
        <v>81</v>
      </c>
      <c r="H7" s="10">
        <v>9188140</v>
      </c>
      <c r="I7" s="10">
        <v>90</v>
      </c>
      <c r="J7" s="10">
        <v>13601537</v>
      </c>
      <c r="K7" s="10">
        <v>95</v>
      </c>
    </row>
    <row r="8" spans="1:11" s="7" customFormat="1" ht="31.5" x14ac:dyDescent="0.25">
      <c r="A8" s="6"/>
      <c r="B8" s="8" t="s">
        <v>3</v>
      </c>
      <c r="C8" s="3" t="s">
        <v>4</v>
      </c>
      <c r="D8" s="10">
        <f>D9+D10</f>
        <v>5398443</v>
      </c>
      <c r="E8" s="10">
        <v>75</v>
      </c>
      <c r="F8" s="10">
        <f>F9+F10</f>
        <v>12260948</v>
      </c>
      <c r="G8" s="10">
        <v>80</v>
      </c>
      <c r="H8" s="10">
        <f>H9+H10</f>
        <v>19358213</v>
      </c>
      <c r="I8" s="10">
        <v>77</v>
      </c>
      <c r="J8" s="10">
        <f>J9+J10</f>
        <v>29702050</v>
      </c>
      <c r="K8" s="10">
        <v>94</v>
      </c>
    </row>
    <row r="9" spans="1:11" s="7" customFormat="1" ht="31.5" x14ac:dyDescent="0.25">
      <c r="A9" s="6"/>
      <c r="B9" s="9"/>
      <c r="C9" s="9" t="s">
        <v>5</v>
      </c>
      <c r="D9" s="10">
        <v>4250373</v>
      </c>
      <c r="E9" s="10"/>
      <c r="F9" s="10">
        <v>9810233</v>
      </c>
      <c r="G9" s="10"/>
      <c r="H9" s="10">
        <v>15444405</v>
      </c>
      <c r="I9" s="10"/>
      <c r="J9" s="10">
        <v>24143001</v>
      </c>
      <c r="K9" s="10"/>
    </row>
    <row r="10" spans="1:11" s="7" customFormat="1" ht="30.75" customHeight="1" x14ac:dyDescent="0.25">
      <c r="A10" s="6"/>
      <c r="B10" s="9"/>
      <c r="C10" s="9" t="s">
        <v>12</v>
      </c>
      <c r="D10" s="10">
        <v>1148070</v>
      </c>
      <c r="E10" s="10"/>
      <c r="F10" s="10">
        <v>2450715</v>
      </c>
      <c r="G10" s="10"/>
      <c r="H10" s="10">
        <v>3913808</v>
      </c>
      <c r="I10" s="10"/>
      <c r="J10" s="10">
        <v>5559049</v>
      </c>
      <c r="K10" s="10"/>
    </row>
    <row r="11" spans="1:11" s="7" customFormat="1" x14ac:dyDescent="0.25">
      <c r="A11" s="6"/>
      <c r="B11" s="9"/>
      <c r="C11" s="11" t="s">
        <v>22</v>
      </c>
      <c r="D11" s="10">
        <f>D7+D8</f>
        <v>8051362</v>
      </c>
      <c r="E11" s="10">
        <f>(E7+E8)/2</f>
        <v>77</v>
      </c>
      <c r="F11" s="10">
        <f>F7+F8</f>
        <v>18246007</v>
      </c>
      <c r="G11" s="10">
        <f>11945791*100/15097311</f>
        <v>79.125289265088327</v>
      </c>
      <c r="H11" s="10">
        <f>H7+H8</f>
        <v>28546353</v>
      </c>
      <c r="I11" s="10">
        <f>(I7+I8)/2</f>
        <v>83.5</v>
      </c>
      <c r="J11" s="10">
        <f>J7+J8</f>
        <v>43303587</v>
      </c>
      <c r="K11" s="10">
        <v>94</v>
      </c>
    </row>
    <row r="12" spans="1:11" s="7" customFormat="1" ht="12" customHeight="1" x14ac:dyDescent="0.25">
      <c r="A12" s="6"/>
      <c r="B12" s="9"/>
      <c r="C12" s="12" t="s">
        <v>21</v>
      </c>
      <c r="D12" s="10"/>
      <c r="E12" s="10"/>
      <c r="F12" s="10"/>
      <c r="G12" s="10"/>
      <c r="H12" s="10"/>
      <c r="I12" s="10"/>
      <c r="J12" s="10"/>
      <c r="K12" s="10"/>
    </row>
    <row r="13" spans="1:11" s="7" customFormat="1" x14ac:dyDescent="0.25">
      <c r="A13" s="6"/>
      <c r="B13" s="9"/>
      <c r="C13" s="9" t="s">
        <v>6</v>
      </c>
      <c r="D13" s="10">
        <v>7959003</v>
      </c>
      <c r="E13" s="10">
        <v>83</v>
      </c>
      <c r="F13" s="10">
        <v>17281839</v>
      </c>
      <c r="G13" s="10">
        <v>85</v>
      </c>
      <c r="H13" s="10">
        <v>26161329</v>
      </c>
      <c r="I13" s="10">
        <f>H13*100/31388702</f>
        <v>83.346323145187711</v>
      </c>
      <c r="J13" s="13">
        <v>39437164</v>
      </c>
      <c r="K13" s="10">
        <v>94</v>
      </c>
    </row>
    <row r="14" spans="1:11" s="7" customFormat="1" x14ac:dyDescent="0.25">
      <c r="A14" s="6"/>
      <c r="B14" s="9"/>
      <c r="C14" s="9" t="s">
        <v>7</v>
      </c>
      <c r="D14" s="14">
        <v>0</v>
      </c>
      <c r="E14" s="14">
        <v>0</v>
      </c>
      <c r="F14" s="14">
        <v>0</v>
      </c>
      <c r="G14" s="14">
        <f>F14*100/(2070102+1051200)</f>
        <v>0</v>
      </c>
      <c r="H14" s="10">
        <v>638937</v>
      </c>
      <c r="I14" s="10">
        <v>24</v>
      </c>
      <c r="J14" s="10">
        <v>3866423</v>
      </c>
      <c r="K14" s="10">
        <v>98</v>
      </c>
    </row>
    <row r="15" spans="1:11" s="7" customFormat="1" ht="63" x14ac:dyDescent="0.25">
      <c r="A15" s="6"/>
      <c r="B15" s="3">
        <v>3007</v>
      </c>
      <c r="C15" s="15" t="s">
        <v>20</v>
      </c>
      <c r="D15" s="20">
        <v>0</v>
      </c>
      <c r="E15" s="20">
        <v>0</v>
      </c>
      <c r="F15" s="13">
        <v>39855</v>
      </c>
      <c r="G15" s="13">
        <v>46</v>
      </c>
      <c r="H15" s="13">
        <v>39855</v>
      </c>
      <c r="I15" s="13">
        <v>16</v>
      </c>
      <c r="J15" s="13">
        <v>399855</v>
      </c>
      <c r="K15" s="10">
        <v>100</v>
      </c>
    </row>
    <row r="16" spans="1:11" s="7" customFormat="1" ht="31.5" x14ac:dyDescent="0.25">
      <c r="A16" s="6"/>
      <c r="B16" s="3">
        <v>3207</v>
      </c>
      <c r="C16" s="3" t="s">
        <v>8</v>
      </c>
      <c r="D16" s="14">
        <v>0</v>
      </c>
      <c r="E16" s="14">
        <v>0</v>
      </c>
      <c r="F16" s="14">
        <v>0</v>
      </c>
      <c r="G16" s="14">
        <v>0</v>
      </c>
      <c r="H16" s="10">
        <v>747804</v>
      </c>
      <c r="I16" s="10">
        <v>29</v>
      </c>
      <c r="J16" s="10">
        <v>1706905</v>
      </c>
      <c r="K16" s="10">
        <v>49</v>
      </c>
    </row>
    <row r="17" spans="1:11" s="7" customFormat="1" ht="22.5" customHeight="1" x14ac:dyDescent="0.25">
      <c r="A17" s="6"/>
      <c r="B17" s="9"/>
      <c r="C17" s="3" t="s">
        <v>9</v>
      </c>
      <c r="D17" s="10">
        <f>D11++D15+D16</f>
        <v>8051362</v>
      </c>
      <c r="E17" s="10">
        <f>(E7+E11+E16)/3</f>
        <v>52</v>
      </c>
      <c r="F17" s="10">
        <f>F11++F15+F16</f>
        <v>18285862</v>
      </c>
      <c r="G17" s="10">
        <f>(G7+G11+G16)/3</f>
        <v>53.375096421696107</v>
      </c>
      <c r="H17" s="10">
        <f>H11++H15+H16</f>
        <v>29334012</v>
      </c>
      <c r="I17" s="10">
        <f>(I7+I11+I16)/3</f>
        <v>67.5</v>
      </c>
      <c r="J17" s="10">
        <f>J11++J15+J16</f>
        <v>45410347</v>
      </c>
      <c r="K17" s="10">
        <v>91</v>
      </c>
    </row>
    <row r="20" spans="1:11" x14ac:dyDescent="0.25">
      <c r="H20" s="5"/>
    </row>
  </sheetData>
  <mergeCells count="8">
    <mergeCell ref="A2:K2"/>
    <mergeCell ref="B5:B6"/>
    <mergeCell ref="C5:C6"/>
    <mergeCell ref="D5:E5"/>
    <mergeCell ref="F5:G5"/>
    <mergeCell ref="H5:I5"/>
    <mergeCell ref="J5:K5"/>
    <mergeCell ref="B3:K3"/>
  </mergeCells>
  <pageMargins left="0.19685039370078741" right="0.19685039370078741" top="0.74803149606299213" bottom="0.74803149606299213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2022-02-02T11:44:08Z</dcterms:modified>
</cp:coreProperties>
</file>