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0" i="1"/>
  <c r="E12"/>
  <c r="E11"/>
  <c r="F14"/>
  <c r="F10"/>
  <c r="F7"/>
  <c r="G14"/>
  <c r="D14"/>
  <c r="D10"/>
  <c r="E7"/>
  <c r="D7"/>
  <c r="G13"/>
  <c r="F12"/>
  <c r="F11"/>
  <c r="F8"/>
  <c r="G10"/>
  <c r="G6"/>
  <c r="E6"/>
  <c r="D11"/>
</calcChain>
</file>

<file path=xl/sharedStrings.xml><?xml version="1.0" encoding="utf-8"?>
<sst xmlns="http://schemas.openxmlformats.org/spreadsheetml/2006/main" count="26" uniqueCount="20">
  <si>
    <t xml:space="preserve">Наименование </t>
  </si>
  <si>
    <t>Раздел/ подраздел</t>
  </si>
  <si>
    <t>I квартал 2020г.</t>
  </si>
  <si>
    <t>0103</t>
  </si>
  <si>
    <t>0104</t>
  </si>
  <si>
    <t>Подвед. структурное подразделение , в т.ч.</t>
  </si>
  <si>
    <t>Территориальные налоговые инспекции</t>
  </si>
  <si>
    <t>Итого, в т.ч.</t>
  </si>
  <si>
    <t>Текущие расходы</t>
  </si>
  <si>
    <t>Капитальные расходы</t>
  </si>
  <si>
    <t>За счет средств Фонда капитальных вложений</t>
  </si>
  <si>
    <t>Всего</t>
  </si>
  <si>
    <t>Сведения об использовании Министерством финаносов ПМР выделяемых бюджетых средств</t>
  </si>
  <si>
    <t>Аппарат МФ</t>
  </si>
  <si>
    <t>Территориальные финансовые управления</t>
  </si>
  <si>
    <t>I-е полугодие 2020г.</t>
  </si>
  <si>
    <t>% от использ-ия плановых лимитов</t>
  </si>
  <si>
    <t>Фактически использовано лимитов, руб.</t>
  </si>
  <si>
    <t>9 месяцев 2020г.</t>
  </si>
  <si>
    <t>За 2020 год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</si>
</sst>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5" fillId="0" borderId="1" xfId="0" applyFont="1" applyBorder="1"/>
    <xf numFmtId="0" fontId="4" fillId="0" borderId="0" xfId="0" applyFont="1" applyAlignment="1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3" fontId="1" fillId="0" borderId="1" xfId="0" applyNumberFormat="1" applyFont="1" applyBorder="1"/>
    <xf numFmtId="1" fontId="1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"/>
  <sheetViews>
    <sheetView tabSelected="1" workbookViewId="0">
      <selection activeCell="E11" sqref="E11"/>
    </sheetView>
  </sheetViews>
  <sheetFormatPr defaultRowHeight="15"/>
  <cols>
    <col min="1" max="1" width="2.85546875" customWidth="1"/>
    <col min="2" max="2" width="11.5703125" customWidth="1"/>
    <col min="3" max="3" width="26.85546875" customWidth="1"/>
    <col min="4" max="4" width="13.42578125" customWidth="1"/>
    <col min="5" max="5" width="11" customWidth="1"/>
    <col min="6" max="6" width="12.7109375" customWidth="1"/>
    <col min="7" max="7" width="12" customWidth="1"/>
    <col min="8" max="8" width="13.42578125" customWidth="1"/>
    <col min="9" max="9" width="11" customWidth="1"/>
    <col min="10" max="10" width="13.5703125" customWidth="1"/>
    <col min="11" max="11" width="11.42578125" customWidth="1"/>
  </cols>
  <sheetData>
    <row r="2" spans="1:11" ht="15.75">
      <c r="A2" s="8" t="s">
        <v>12</v>
      </c>
      <c r="B2" s="1"/>
      <c r="C2" s="1"/>
      <c r="D2" s="1"/>
      <c r="E2" s="1"/>
      <c r="F2" s="1"/>
      <c r="G2" s="1"/>
      <c r="H2" s="1"/>
      <c r="I2" s="1"/>
      <c r="J2" s="1"/>
      <c r="K2" s="1"/>
    </row>
    <row r="4" spans="1:11" ht="46.9" customHeight="1">
      <c r="B4" s="15" t="s">
        <v>1</v>
      </c>
      <c r="C4" s="15" t="s">
        <v>0</v>
      </c>
      <c r="D4" s="14" t="s">
        <v>2</v>
      </c>
      <c r="E4" s="14"/>
      <c r="F4" s="14" t="s">
        <v>15</v>
      </c>
      <c r="G4" s="14"/>
      <c r="H4" s="14" t="s">
        <v>18</v>
      </c>
      <c r="I4" s="14"/>
      <c r="J4" s="14" t="s">
        <v>19</v>
      </c>
      <c r="K4" s="14"/>
    </row>
    <row r="5" spans="1:11" ht="86.25" customHeight="1">
      <c r="B5" s="16"/>
      <c r="C5" s="16"/>
      <c r="D5" s="17" t="s">
        <v>17</v>
      </c>
      <c r="E5" s="17" t="s">
        <v>16</v>
      </c>
      <c r="F5" s="17" t="s">
        <v>17</v>
      </c>
      <c r="G5" s="17" t="s">
        <v>16</v>
      </c>
      <c r="H5" s="17" t="s">
        <v>17</v>
      </c>
      <c r="I5" s="17" t="s">
        <v>16</v>
      </c>
      <c r="J5" s="17" t="s">
        <v>17</v>
      </c>
      <c r="K5" s="17" t="s">
        <v>16</v>
      </c>
    </row>
    <row r="6" spans="1:11">
      <c r="B6" s="9" t="s">
        <v>3</v>
      </c>
      <c r="C6" s="5" t="s">
        <v>13</v>
      </c>
      <c r="D6" s="12">
        <v>3250985</v>
      </c>
      <c r="E6" s="13">
        <f>3250985*100/4150057</f>
        <v>78.33591201277477</v>
      </c>
      <c r="F6" s="3">
        <v>6912579</v>
      </c>
      <c r="G6" s="13">
        <f>6912579*100/8375584</f>
        <v>82.532501614215803</v>
      </c>
      <c r="H6" s="2"/>
      <c r="I6" s="2"/>
      <c r="J6" s="2"/>
      <c r="K6" s="2"/>
    </row>
    <row r="7" spans="1:11" ht="30">
      <c r="B7" s="9" t="s">
        <v>4</v>
      </c>
      <c r="C7" s="4" t="s">
        <v>5</v>
      </c>
      <c r="D7" s="12">
        <f>D8+D9</f>
        <v>5721374</v>
      </c>
      <c r="E7" s="13">
        <f>5721374*100/7487548</f>
        <v>76.411850715347668</v>
      </c>
      <c r="F7" s="3">
        <f>F8+F9</f>
        <v>11945791</v>
      </c>
      <c r="G7" s="3"/>
      <c r="H7" s="2"/>
      <c r="I7" s="2"/>
      <c r="J7" s="2"/>
      <c r="K7" s="2"/>
    </row>
    <row r="8" spans="1:11" ht="30">
      <c r="B8" s="10"/>
      <c r="C8" s="6" t="s">
        <v>6</v>
      </c>
      <c r="D8" s="11">
        <v>4551600</v>
      </c>
      <c r="E8" s="2"/>
      <c r="F8" s="2">
        <f>9487644+5</f>
        <v>9487649</v>
      </c>
      <c r="G8" s="2"/>
      <c r="H8" s="2"/>
      <c r="I8" s="2"/>
      <c r="J8" s="2"/>
      <c r="K8" s="2"/>
    </row>
    <row r="9" spans="1:11" ht="30.75" customHeight="1">
      <c r="B9" s="10"/>
      <c r="C9" s="18" t="s">
        <v>14</v>
      </c>
      <c r="D9" s="2">
        <v>1169774</v>
      </c>
      <c r="E9" s="2"/>
      <c r="F9" s="2">
        <v>2458142</v>
      </c>
      <c r="G9" s="2"/>
      <c r="H9" s="2"/>
      <c r="I9" s="2"/>
      <c r="J9" s="2"/>
      <c r="K9" s="2"/>
    </row>
    <row r="10" spans="1:11">
      <c r="B10" s="10"/>
      <c r="C10" s="3" t="s">
        <v>7</v>
      </c>
      <c r="D10" s="12">
        <f>D6+D7</f>
        <v>8972359</v>
      </c>
      <c r="E10" s="13">
        <f>(E6+E7)/2</f>
        <v>77.373881364061219</v>
      </c>
      <c r="F10" s="3">
        <f>F6+F7</f>
        <v>18858370</v>
      </c>
      <c r="G10" s="13">
        <f>11945791*100/15097311</f>
        <v>79.125289265088327</v>
      </c>
      <c r="H10" s="2"/>
      <c r="I10" s="2"/>
      <c r="J10" s="2"/>
      <c r="K10" s="2"/>
    </row>
    <row r="11" spans="1:11">
      <c r="B11" s="10"/>
      <c r="C11" s="5" t="s">
        <v>8</v>
      </c>
      <c r="D11" s="2">
        <f>4945465+385373+40153+89728+6434+254221+1833808+326918+39937+33455+12708+38159</f>
        <v>8006359</v>
      </c>
      <c r="E11" s="19">
        <f>8006359*100/(3115006+6961948)</f>
        <v>79.452173742184399</v>
      </c>
      <c r="F11" s="2">
        <f>3859904+741379+152941+65248+75172+66979+11937666</f>
        <v>16899289</v>
      </c>
      <c r="G11" s="2"/>
      <c r="H11" s="2"/>
      <c r="I11" s="2"/>
      <c r="J11" s="2"/>
      <c r="K11" s="2"/>
    </row>
    <row r="12" spans="1:11">
      <c r="B12" s="10"/>
      <c r="C12" s="5" t="s">
        <v>9</v>
      </c>
      <c r="D12" s="2">
        <v>966000</v>
      </c>
      <c r="E12" s="19">
        <f>966000*100/(1035051+525600)</f>
        <v>61.897246725885545</v>
      </c>
      <c r="F12" s="2">
        <f>1950956+8125</f>
        <v>1959081</v>
      </c>
      <c r="G12" s="2"/>
      <c r="H12" s="2"/>
      <c r="I12" s="2"/>
      <c r="J12" s="2"/>
      <c r="K12" s="2"/>
    </row>
    <row r="13" spans="1:11" ht="30">
      <c r="B13" s="10">
        <v>3207</v>
      </c>
      <c r="C13" s="6" t="s">
        <v>10</v>
      </c>
      <c r="D13" s="3">
        <v>0</v>
      </c>
      <c r="E13" s="3">
        <v>0</v>
      </c>
      <c r="F13" s="3">
        <v>295108</v>
      </c>
      <c r="G13" s="13">
        <f>295108*100/1536024</f>
        <v>19.212460221975697</v>
      </c>
      <c r="H13" s="2"/>
      <c r="I13" s="2"/>
      <c r="J13" s="2"/>
      <c r="K13" s="2"/>
    </row>
    <row r="14" spans="1:11">
      <c r="B14" s="2"/>
      <c r="C14" s="7" t="s">
        <v>11</v>
      </c>
      <c r="D14" s="12">
        <f>D10+D13</f>
        <v>8972359</v>
      </c>
      <c r="E14" s="13">
        <v>77</v>
      </c>
      <c r="F14" s="3">
        <f>F10+F13</f>
        <v>19153478</v>
      </c>
      <c r="G14" s="13">
        <f>(G6+G10+G13)/3</f>
        <v>60.290083700426607</v>
      </c>
      <c r="H14" s="2"/>
      <c r="I14" s="2"/>
      <c r="J14" s="2"/>
      <c r="K14" s="2"/>
    </row>
  </sheetData>
  <mergeCells count="6">
    <mergeCell ref="J4:K4"/>
    <mergeCell ref="D4:E4"/>
    <mergeCell ref="F4:G4"/>
    <mergeCell ref="C4:C5"/>
    <mergeCell ref="B4:B5"/>
    <mergeCell ref="H4:I4"/>
  </mergeCells>
  <pageMargins left="0.2" right="0.2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2020-08-03T12:38:56Z</dcterms:modified>
</cp:coreProperties>
</file>