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filterPrivacy="1" defaultThemeVersion="124226"/>
  <xr:revisionPtr revIDLastSave="0" documentId="13_ncr:1_{9AC36F86-0245-4E2E-BECB-8F0E3FE33940}" xr6:coauthVersionLast="41" xr6:coauthVersionMax="47" xr10:uidLastSave="{00000000-0000-0000-0000-000000000000}"/>
  <bookViews>
    <workbookView xWindow="2730" yWindow="1680" windowWidth="12735" windowHeight="14520" xr2:uid="{00000000-000D-0000-FFFF-FFFF00000000}"/>
  </bookViews>
  <sheets>
    <sheet name="МБ" sheetId="1" r:id="rId1"/>
  </sheets>
  <definedNames>
    <definedName name="_xlnm.Print_Titles" localSheetId="0">МБ!$7:$7</definedName>
    <definedName name="_xlnm.Print_Area" localSheetId="0">МБ!$A$1:$K$58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5" i="1" l="1"/>
  <c r="E35" i="1"/>
  <c r="F35" i="1"/>
  <c r="G35" i="1"/>
  <c r="H35" i="1"/>
  <c r="I35" i="1"/>
  <c r="J35" i="1"/>
  <c r="C35" i="1"/>
  <c r="D32" i="1" l="1"/>
  <c r="E32" i="1"/>
  <c r="F32" i="1"/>
  <c r="G32" i="1"/>
  <c r="H32" i="1"/>
  <c r="I32" i="1"/>
  <c r="J32" i="1"/>
  <c r="C32" i="1"/>
  <c r="D17" i="1"/>
  <c r="E17" i="1"/>
  <c r="F17" i="1"/>
  <c r="G17" i="1"/>
  <c r="H17" i="1"/>
  <c r="I17" i="1"/>
  <c r="J17" i="1"/>
  <c r="C17" i="1"/>
  <c r="J23" i="1" l="1"/>
  <c r="J52" i="1" l="1"/>
  <c r="I52" i="1"/>
  <c r="H52" i="1"/>
  <c r="G52" i="1"/>
  <c r="F52" i="1"/>
  <c r="E52" i="1"/>
  <c r="D52" i="1"/>
  <c r="C52" i="1"/>
  <c r="I23" i="1"/>
  <c r="H23" i="1"/>
  <c r="G23" i="1"/>
  <c r="F23" i="1"/>
  <c r="E23" i="1"/>
  <c r="D23" i="1"/>
  <c r="C23" i="1"/>
  <c r="J9" i="1"/>
  <c r="J8" i="1" s="1"/>
  <c r="I9" i="1"/>
  <c r="I8" i="1" s="1"/>
  <c r="H9" i="1"/>
  <c r="H8" i="1" s="1"/>
  <c r="G9" i="1"/>
  <c r="G8" i="1" s="1"/>
  <c r="F9" i="1"/>
  <c r="F8" i="1" s="1"/>
  <c r="E9" i="1"/>
  <c r="E8" i="1" s="1"/>
  <c r="D9" i="1"/>
  <c r="D8" i="1" s="1"/>
  <c r="C9" i="1"/>
  <c r="C8" i="1" s="1"/>
  <c r="D57" i="1" l="1"/>
  <c r="F57" i="1"/>
  <c r="H57" i="1"/>
  <c r="J57" i="1"/>
  <c r="C57" i="1"/>
  <c r="E57" i="1"/>
  <c r="G57" i="1"/>
  <c r="I57" i="1"/>
  <c r="K30" i="1"/>
  <c r="K28" i="1"/>
  <c r="K27" i="1"/>
  <c r="K26" i="1"/>
  <c r="K25" i="1"/>
  <c r="K24" i="1"/>
  <c r="K22" i="1"/>
  <c r="K20" i="1"/>
  <c r="K18" i="1"/>
  <c r="K17" i="1"/>
  <c r="K23" i="1" l="1"/>
  <c r="K55" i="1"/>
  <c r="K53" i="1"/>
  <c r="K52" i="1" s="1"/>
  <c r="K50" i="1"/>
  <c r="K48" i="1"/>
  <c r="K46" i="1"/>
  <c r="K44" i="1"/>
  <c r="K43" i="1"/>
  <c r="K41" i="1"/>
  <c r="K40" i="1"/>
  <c r="K39" i="1"/>
  <c r="K38" i="1"/>
  <c r="K37" i="1"/>
  <c r="K36" i="1"/>
  <c r="K33" i="1"/>
  <c r="K32" i="1"/>
  <c r="K15" i="1"/>
  <c r="K14" i="1"/>
  <c r="K13" i="1"/>
  <c r="K12" i="1"/>
  <c r="K11" i="1"/>
  <c r="K10" i="1"/>
  <c r="K35" i="1" l="1"/>
  <c r="K9" i="1"/>
  <c r="K8" i="1" s="1"/>
  <c r="K57" i="1" l="1"/>
</calcChain>
</file>

<file path=xl/sharedStrings.xml><?xml version="1.0" encoding="utf-8"?>
<sst xmlns="http://schemas.openxmlformats.org/spreadsheetml/2006/main" count="108" uniqueCount="54">
  <si>
    <t>(руб.)</t>
  </si>
  <si>
    <t>Код</t>
  </si>
  <si>
    <t>Наименование групп, подгрупп, статей и подстатей доходов</t>
  </si>
  <si>
    <t>Тирасполь</t>
  </si>
  <si>
    <t>Днестровск</t>
  </si>
  <si>
    <t>Бендеры</t>
  </si>
  <si>
    <t>Рыбница</t>
  </si>
  <si>
    <t>Дубоссары</t>
  </si>
  <si>
    <t>Слободзея</t>
  </si>
  <si>
    <t>Григориополь</t>
  </si>
  <si>
    <t>Каменка</t>
  </si>
  <si>
    <t>ВСЕГО</t>
  </si>
  <si>
    <t>Налоговые доходы</t>
  </si>
  <si>
    <t>Подоходные налоги</t>
  </si>
  <si>
    <t>Подоходный налог (налог на прибыль)</t>
  </si>
  <si>
    <t>Налог на доходы организаций по отрасли (подотрасли, виду деятельности)</t>
  </si>
  <si>
    <t>Подоходный налог с физических лиц</t>
  </si>
  <si>
    <t>Налоги на товары и услуги, лицензионные и регистрационные сборы</t>
  </si>
  <si>
    <t>Налоги на имущество</t>
  </si>
  <si>
    <t>Платежи за пользование природными ресурсами</t>
  </si>
  <si>
    <t>Земельный налог</t>
  </si>
  <si>
    <t>Земельный налог на земли сельскохозяйственного назначения</t>
  </si>
  <si>
    <t>Земельный налог на земли несельскохозяйственного назначения</t>
  </si>
  <si>
    <t>Земельный налог с физических лиц</t>
  </si>
  <si>
    <t>Отчисления от фиксированного сельскохозяйственного налога</t>
  </si>
  <si>
    <t>Налоги на внешнюю торговлю и внешнеэкономические операции</t>
  </si>
  <si>
    <t>Прочие налоги, пошлины и сборы</t>
  </si>
  <si>
    <t>Местные налоги и сборы</t>
  </si>
  <si>
    <t>Неналоговые доходы</t>
  </si>
  <si>
    <t>Доходы от имущества, находящегося в государственной и муниципальной собственности, или от деятельности</t>
  </si>
  <si>
    <t>Доходы от сдачи в аренду имущества, находящегося в государственной собственности</t>
  </si>
  <si>
    <t>Дивиденды по государственному долевому участию в акционерных предприятиях</t>
  </si>
  <si>
    <t>Погашение налогового и иных видов кредитов, займов</t>
  </si>
  <si>
    <t>Перечисление процентов за пользование кредитами, займами</t>
  </si>
  <si>
    <t>Платежи от государственных и муниципальных организаций</t>
  </si>
  <si>
    <t>Доходы от продажи имущества, находящегося в государственной и муниципальной собственности</t>
  </si>
  <si>
    <t>Поступления от приватизации объектов государственной и муниципальной собственности</t>
  </si>
  <si>
    <t>Административные платежи и сборы</t>
  </si>
  <si>
    <t>Штрафные санкции, возмещение ущерба</t>
  </si>
  <si>
    <t>Прочие неналоговые доходы</t>
  </si>
  <si>
    <t>Доходы целевых бюджетных фондов</t>
  </si>
  <si>
    <t>Территориальные целевые бюджетные экологические фонды</t>
  </si>
  <si>
    <t>ИТОГО</t>
  </si>
  <si>
    <t>Платежи за пользование водными ресурсами в пределах установленных нормативов и лимитов</t>
  </si>
  <si>
    <t>Налог с потенциально возможного к получению годового дохода для индивидуальных предпринимателей</t>
  </si>
  <si>
    <t>Налог с выручки индивидуальных предпринимателей, применяющих упрощенную систему налогообложения</t>
  </si>
  <si>
    <t>от ____________ № _______</t>
  </si>
  <si>
    <t xml:space="preserve">(в разрезе основных видов налоговых, неналоговых и иных обязательных платежей) </t>
  </si>
  <si>
    <t>Информация о поступлениях в доходную часть бюджетов городов и районов</t>
  </si>
  <si>
    <t>Налог с выручки организаций, применяющих упрощенную систему налогообложения</t>
  </si>
  <si>
    <t>Доходы от оказания муниципальными учреждениями платных услуг и иной приносящей доход деятельности</t>
  </si>
  <si>
    <t>Акциз на продукцию, производимую на территории ПМР</t>
  </si>
  <si>
    <t xml:space="preserve">Приложение №3 к служебной записке ГБС МФ ПМР </t>
  </si>
  <si>
    <t xml:space="preserve">по состоянию на 01.04.2026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</si>
</sst>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_р_._-;\-* #,##0_р_._-;_-* &quot;-&quot;_р_._-;_-@_-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_-* #,##0_р_._-;\-* #,##0_р_._-;_-* &quot;-&quot;??_р_._-;_-@_-"/>
    <numFmt numFmtId="168" formatCode="_-* #,##0.00_р_._-;\-* #,##0.00_р_._-;_-* &quot;-&quot;_р_._-;_-@_-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indexed="30"/>
      <name val="Calibri"/>
      <family val="2"/>
      <charset val="204"/>
    </font>
    <font>
      <sz val="8"/>
      <name val="Calibri"/>
      <family val="2"/>
      <charset val="204"/>
    </font>
    <font>
      <sz val="11"/>
      <color indexed="30"/>
      <name val="Calibri"/>
      <family val="2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9"/>
      <color theme="1"/>
      <name val="Arial"/>
      <family val="2"/>
      <charset val="204"/>
    </font>
    <font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 applyFill="1" applyBorder="1" applyAlignment="1"/>
    <xf numFmtId="0" fontId="0" fillId="0" borderId="0" xfId="0" applyFill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7" fontId="3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right"/>
    </xf>
    <xf numFmtId="164" fontId="12" fillId="0" borderId="5" xfId="0" applyNumberFormat="1" applyFont="1" applyFill="1" applyBorder="1" applyAlignment="1">
      <alignment horizontal="center" vertical="center"/>
    </xf>
    <xf numFmtId="167" fontId="6" fillId="0" borderId="0" xfId="0" applyNumberFormat="1" applyFont="1" applyFill="1"/>
    <xf numFmtId="167" fontId="0" fillId="0" borderId="0" xfId="0" applyNumberFormat="1" applyFill="1"/>
    <xf numFmtId="164" fontId="12" fillId="0" borderId="2" xfId="0" applyNumberFormat="1" applyFont="1" applyFill="1" applyBorder="1" applyAlignment="1">
      <alignment horizontal="center" vertical="center"/>
    </xf>
    <xf numFmtId="164" fontId="12" fillId="0" borderId="10" xfId="0" applyNumberFormat="1" applyFont="1" applyFill="1" applyBorder="1" applyAlignment="1">
      <alignment horizontal="center" vertical="center"/>
    </xf>
    <xf numFmtId="0" fontId="3" fillId="0" borderId="3" xfId="0" applyFont="1" applyFill="1" applyBorder="1"/>
    <xf numFmtId="0" fontId="10" fillId="0" borderId="3" xfId="0" applyFont="1" applyFill="1" applyBorder="1" applyAlignment="1">
      <alignment wrapText="1"/>
    </xf>
    <xf numFmtId="164" fontId="12" fillId="0" borderId="3" xfId="0" applyNumberFormat="1" applyFont="1" applyFill="1" applyBorder="1" applyAlignment="1">
      <alignment horizontal="center" vertical="center"/>
    </xf>
    <xf numFmtId="2" fontId="14" fillId="0" borderId="0" xfId="0" applyNumberFormat="1" applyFont="1" applyFill="1" applyAlignment="1">
      <alignment wrapText="1"/>
    </xf>
    <xf numFmtId="0" fontId="14" fillId="0" borderId="0" xfId="0" applyFont="1" applyFill="1" applyAlignment="1">
      <alignment wrapText="1"/>
    </xf>
    <xf numFmtId="0" fontId="4" fillId="0" borderId="3" xfId="0" applyFont="1" applyFill="1" applyBorder="1"/>
    <xf numFmtId="164" fontId="12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/>
    <xf numFmtId="164" fontId="12" fillId="0" borderId="8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wrapText="1"/>
    </xf>
    <xf numFmtId="164" fontId="13" fillId="0" borderId="3" xfId="0" applyNumberFormat="1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wrapText="1"/>
    </xf>
    <xf numFmtId="164" fontId="13" fillId="0" borderId="8" xfId="0" applyNumberFormat="1" applyFont="1" applyFill="1" applyBorder="1" applyAlignment="1">
      <alignment horizontal="center" vertical="center"/>
    </xf>
    <xf numFmtId="0" fontId="8" fillId="0" borderId="0" xfId="0" applyFont="1" applyFill="1"/>
    <xf numFmtId="0" fontId="4" fillId="0" borderId="6" xfId="0" applyFont="1" applyFill="1" applyBorder="1"/>
    <xf numFmtId="0" fontId="2" fillId="0" borderId="6" xfId="0" applyFont="1" applyFill="1" applyBorder="1" applyAlignment="1">
      <alignment wrapText="1"/>
    </xf>
    <xf numFmtId="164" fontId="13" fillId="0" borderId="11" xfId="0" applyNumberFormat="1" applyFont="1" applyFill="1" applyBorder="1" applyAlignment="1">
      <alignment horizontal="center" vertical="center"/>
    </xf>
    <xf numFmtId="164" fontId="13" fillId="0" borderId="6" xfId="0" applyNumberFormat="1" applyFont="1" applyFill="1" applyBorder="1" applyAlignment="1">
      <alignment horizontal="center" vertical="center"/>
    </xf>
    <xf numFmtId="164" fontId="12" fillId="0" borderId="6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/>
    <xf numFmtId="164" fontId="12" fillId="0" borderId="7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/>
    <xf numFmtId="0" fontId="3" fillId="0" borderId="3" xfId="0" applyFont="1" applyFill="1" applyBorder="1" applyAlignment="1">
      <alignment vertical="center"/>
    </xf>
    <xf numFmtId="0" fontId="4" fillId="0" borderId="3" xfId="0" applyFont="1" applyFill="1" applyBorder="1" applyAlignment="1"/>
    <xf numFmtId="165" fontId="2" fillId="0" borderId="3" xfId="0" applyNumberFormat="1" applyFont="1" applyFill="1" applyBorder="1" applyAlignment="1">
      <alignment wrapText="1"/>
    </xf>
    <xf numFmtId="168" fontId="13" fillId="0" borderId="8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wrapText="1"/>
    </xf>
    <xf numFmtId="164" fontId="12" fillId="0" borderId="12" xfId="0" applyNumberFormat="1" applyFont="1" applyFill="1" applyBorder="1" applyAlignment="1">
      <alignment horizontal="center" vertical="center"/>
    </xf>
    <xf numFmtId="164" fontId="12" fillId="0" borderId="13" xfId="0" applyNumberFormat="1" applyFont="1" applyFill="1" applyBorder="1" applyAlignment="1">
      <alignment horizontal="center" vertical="center"/>
    </xf>
    <xf numFmtId="0" fontId="3" fillId="0" borderId="6" xfId="0" applyFont="1" applyFill="1" applyBorder="1"/>
    <xf numFmtId="164" fontId="12" fillId="0" borderId="9" xfId="0" applyNumberFormat="1" applyFont="1" applyFill="1" applyBorder="1" applyAlignment="1">
      <alignment horizontal="center" vertical="center"/>
    </xf>
    <xf numFmtId="164" fontId="12" fillId="0" borderId="6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left" wrapText="1"/>
    </xf>
    <xf numFmtId="0" fontId="4" fillId="0" borderId="0" xfId="0" applyFont="1" applyFill="1" applyBorder="1"/>
    <xf numFmtId="0" fontId="5" fillId="0" borderId="0" xfId="0" applyFont="1" applyFill="1" applyBorder="1" applyAlignment="1">
      <alignment wrapText="1"/>
    </xf>
    <xf numFmtId="167" fontId="3" fillId="0" borderId="0" xfId="1" applyNumberFormat="1" applyFont="1" applyFill="1" applyBorder="1"/>
    <xf numFmtId="164" fontId="0" fillId="0" borderId="0" xfId="0" applyNumberFormat="1" applyFill="1"/>
    <xf numFmtId="0" fontId="3" fillId="2" borderId="1" xfId="0" applyFont="1" applyFill="1" applyBorder="1" applyAlignment="1"/>
    <xf numFmtId="0" fontId="5" fillId="2" borderId="1" xfId="0" applyFont="1" applyFill="1" applyBorder="1" applyAlignment="1">
      <alignment horizontal="center"/>
    </xf>
    <xf numFmtId="164" fontId="12" fillId="2" borderId="5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167" fontId="6" fillId="2" borderId="0" xfId="0" applyNumberFormat="1" applyFont="1" applyFill="1"/>
    <xf numFmtId="167" fontId="0" fillId="2" borderId="0" xfId="0" applyNumberFormat="1" applyFill="1"/>
    <xf numFmtId="0" fontId="0" fillId="2" borderId="0" xfId="0" applyFill="1"/>
    <xf numFmtId="0" fontId="3" fillId="2" borderId="2" xfId="0" applyFont="1" applyFill="1" applyBorder="1"/>
    <xf numFmtId="0" fontId="10" fillId="2" borderId="2" xfId="0" applyFont="1" applyFill="1" applyBorder="1" applyAlignment="1">
      <alignment horizontal="left" wrapText="1"/>
    </xf>
    <xf numFmtId="164" fontId="12" fillId="2" borderId="2" xfId="0" applyNumberFormat="1" applyFont="1" applyFill="1" applyBorder="1" applyAlignment="1">
      <alignment horizontal="center" vertical="center"/>
    </xf>
    <xf numFmtId="164" fontId="12" fillId="2" borderId="10" xfId="0" applyNumberFormat="1" applyFont="1" applyFill="1" applyBorder="1" applyAlignment="1">
      <alignment horizontal="center" vertical="center"/>
    </xf>
    <xf numFmtId="0" fontId="3" fillId="2" borderId="5" xfId="0" applyFont="1" applyFill="1" applyBorder="1"/>
    <xf numFmtId="0" fontId="11" fillId="2" borderId="5" xfId="0" applyFont="1" applyFill="1" applyBorder="1" applyAlignment="1">
      <alignment horizontal="center" wrapText="1"/>
    </xf>
    <xf numFmtId="164" fontId="12" fillId="2" borderId="7" xfId="0" applyNumberFormat="1" applyFont="1" applyFill="1" applyBorder="1" applyAlignment="1">
      <alignment horizontal="center" vertical="center"/>
    </xf>
    <xf numFmtId="0" fontId="4" fillId="2" borderId="5" xfId="0" applyFont="1" applyFill="1" applyBorder="1"/>
    <xf numFmtId="0" fontId="11" fillId="2" borderId="5" xfId="0" applyFont="1" applyFill="1" applyBorder="1" applyAlignment="1">
      <alignment wrapText="1"/>
    </xf>
    <xf numFmtId="164" fontId="15" fillId="2" borderId="5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6" fillId="0" borderId="0" xfId="0" applyFont="1" applyAlignment="1">
      <alignment horizontal="right" vertical="center" wrapText="1"/>
    </xf>
    <xf numFmtId="0" fontId="16" fillId="0" borderId="0" xfId="0" applyFont="1" applyAlignment="1">
      <alignment horizontal="right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7" fillId="0" borderId="0" xfId="0" applyFont="1" applyFill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61"/>
  <sheetViews>
    <sheetView tabSelected="1" zoomScale="90" zoomScaleNormal="90" workbookViewId="0">
      <pane xSplit="2" ySplit="7" topLeftCell="C8" activePane="bottomRight" state="frozen"/>
      <selection pane="topRight" activeCell="C1" sqref="C1"/>
      <selection pane="bottomLeft" activeCell="A16" sqref="A16"/>
      <selection pane="bottomRight" activeCell="C7" sqref="C7"/>
    </sheetView>
  </sheetViews>
  <sheetFormatPr defaultColWidth="9.140625" defaultRowHeight="15" x14ac:dyDescent="0.25"/>
  <cols>
    <col min="1" max="1" width="9.140625" style="2"/>
    <col min="2" max="2" width="49.5703125" style="2" customWidth="1"/>
    <col min="3" max="3" width="16.28515625" style="2" bestFit="1" customWidth="1"/>
    <col min="4" max="4" width="15.7109375" style="2" customWidth="1"/>
    <col min="5" max="6" width="16.28515625" style="2" bestFit="1" customWidth="1"/>
    <col min="7" max="7" width="16.7109375" style="2" customWidth="1"/>
    <col min="8" max="8" width="16.28515625" style="2" customWidth="1"/>
    <col min="9" max="9" width="15.28515625" style="2" customWidth="1"/>
    <col min="10" max="10" width="16.140625" style="2" customWidth="1"/>
    <col min="11" max="11" width="18" style="2" customWidth="1"/>
    <col min="12" max="12" width="17.7109375" style="2" customWidth="1"/>
    <col min="13" max="13" width="15.7109375" style="2" customWidth="1"/>
    <col min="14" max="64" width="10.28515625" style="2" customWidth="1"/>
    <col min="65" max="16384" width="9.140625" style="2"/>
  </cols>
  <sheetData>
    <row r="1" spans="1:13" ht="14.25" customHeight="1" x14ac:dyDescent="0.25">
      <c r="A1" s="1"/>
      <c r="B1" s="1"/>
      <c r="C1" s="1"/>
      <c r="D1" s="1"/>
      <c r="E1" s="1"/>
      <c r="F1" s="1"/>
      <c r="G1" s="1"/>
      <c r="H1" s="1"/>
      <c r="I1" s="68" t="s">
        <v>52</v>
      </c>
      <c r="J1" s="68"/>
      <c r="K1" s="68"/>
    </row>
    <row r="2" spans="1:13" ht="14.25" customHeight="1" x14ac:dyDescent="0.25">
      <c r="A2" s="3"/>
      <c r="B2" s="3"/>
      <c r="C2" s="3"/>
      <c r="D2" s="3"/>
      <c r="E2" s="3"/>
      <c r="F2" s="3"/>
      <c r="G2" s="3"/>
      <c r="H2" s="3"/>
      <c r="I2" s="69" t="s">
        <v>46</v>
      </c>
      <c r="J2" s="69"/>
      <c r="K2" s="69"/>
    </row>
    <row r="3" spans="1:13" ht="15.75" x14ac:dyDescent="0.25">
      <c r="A3" s="66" t="s">
        <v>48</v>
      </c>
      <c r="B3" s="66"/>
      <c r="C3" s="66"/>
      <c r="D3" s="66"/>
      <c r="E3" s="66"/>
      <c r="F3" s="66"/>
      <c r="G3" s="66"/>
      <c r="H3" s="66"/>
      <c r="I3" s="66"/>
      <c r="J3" s="66"/>
      <c r="K3" s="66"/>
    </row>
    <row r="4" spans="1:13" ht="15.75" x14ac:dyDescent="0.25">
      <c r="A4" s="67" t="s">
        <v>47</v>
      </c>
      <c r="B4" s="67"/>
      <c r="C4" s="67"/>
      <c r="D4" s="67"/>
      <c r="E4" s="67"/>
      <c r="F4" s="67"/>
      <c r="G4" s="67"/>
      <c r="H4" s="67"/>
      <c r="I4" s="67"/>
      <c r="J4" s="67"/>
      <c r="K4" s="67"/>
    </row>
    <row r="5" spans="1:13" ht="15.75" x14ac:dyDescent="0.25">
      <c r="A5" s="66" t="s">
        <v>53</v>
      </c>
      <c r="B5" s="66"/>
      <c r="C5" s="66"/>
      <c r="D5" s="66"/>
      <c r="E5" s="66"/>
      <c r="F5" s="66"/>
      <c r="G5" s="66"/>
      <c r="H5" s="66"/>
      <c r="I5" s="66"/>
      <c r="J5" s="66"/>
      <c r="K5" s="66"/>
    </row>
    <row r="6" spans="1:13" ht="15.75" customHeight="1" thickBot="1" x14ac:dyDescent="0.3">
      <c r="A6" s="4"/>
      <c r="B6" s="4"/>
      <c r="C6" s="5"/>
      <c r="D6" s="5"/>
      <c r="E6" s="5"/>
      <c r="F6" s="5"/>
      <c r="G6" s="5"/>
      <c r="H6" s="5"/>
      <c r="I6" s="5"/>
      <c r="J6" s="5"/>
      <c r="K6" s="6" t="s">
        <v>0</v>
      </c>
    </row>
    <row r="7" spans="1:13" s="73" customFormat="1" ht="32.25" thickBot="1" x14ac:dyDescent="0.3">
      <c r="A7" s="70" t="s">
        <v>1</v>
      </c>
      <c r="B7" s="71" t="s">
        <v>2</v>
      </c>
      <c r="C7" s="72" t="s">
        <v>3</v>
      </c>
      <c r="D7" s="72" t="s">
        <v>4</v>
      </c>
      <c r="E7" s="72" t="s">
        <v>5</v>
      </c>
      <c r="F7" s="72" t="s">
        <v>6</v>
      </c>
      <c r="G7" s="72" t="s">
        <v>7</v>
      </c>
      <c r="H7" s="72" t="s">
        <v>8</v>
      </c>
      <c r="I7" s="72" t="s">
        <v>9</v>
      </c>
      <c r="J7" s="72" t="s">
        <v>10</v>
      </c>
      <c r="K7" s="72" t="s">
        <v>11</v>
      </c>
    </row>
    <row r="8" spans="1:13" s="55" customFormat="1" ht="16.5" customHeight="1" thickBot="1" x14ac:dyDescent="0.3">
      <c r="A8" s="49">
        <v>1000000</v>
      </c>
      <c r="B8" s="50" t="s">
        <v>12</v>
      </c>
      <c r="C8" s="51">
        <f t="shared" ref="C8:J8" si="0">SUM(C9+C17+C20+C22+C30+C32)</f>
        <v>113600469.89000002</v>
      </c>
      <c r="D8" s="52">
        <f t="shared" si="0"/>
        <v>8489980.2399999984</v>
      </c>
      <c r="E8" s="52">
        <f t="shared" si="0"/>
        <v>38703672.450000003</v>
      </c>
      <c r="F8" s="52">
        <f>SUM(F9+F17+F20+F22+F30+F32)</f>
        <v>33684759.119999997</v>
      </c>
      <c r="G8" s="52">
        <f t="shared" si="0"/>
        <v>15474048.189999999</v>
      </c>
      <c r="H8" s="52">
        <f t="shared" si="0"/>
        <v>22951112.84</v>
      </c>
      <c r="I8" s="51">
        <f t="shared" si="0"/>
        <v>14847887.5</v>
      </c>
      <c r="J8" s="52">
        <f t="shared" si="0"/>
        <v>7984343.5700000003</v>
      </c>
      <c r="K8" s="51">
        <f t="shared" ref="K8" si="1">SUM(K9+K17+K20+K22+K30+K32)</f>
        <v>255736273.80000001</v>
      </c>
      <c r="L8" s="53"/>
      <c r="M8" s="54"/>
    </row>
    <row r="9" spans="1:13" s="55" customFormat="1" ht="15.75" x14ac:dyDescent="0.25">
      <c r="A9" s="56">
        <v>1010000</v>
      </c>
      <c r="B9" s="57" t="s">
        <v>13</v>
      </c>
      <c r="C9" s="58">
        <f>SUM(C10:C15)</f>
        <v>103460845.64</v>
      </c>
      <c r="D9" s="58">
        <f t="shared" ref="D9:J9" si="2">SUM(D10:D15)</f>
        <v>7615430.6299999999</v>
      </c>
      <c r="E9" s="58">
        <f t="shared" si="2"/>
        <v>31465857.57</v>
      </c>
      <c r="F9" s="58">
        <f t="shared" si="2"/>
        <v>25680175.68</v>
      </c>
      <c r="G9" s="58">
        <f t="shared" si="2"/>
        <v>11634795.369999999</v>
      </c>
      <c r="H9" s="58">
        <f t="shared" si="2"/>
        <v>16282611.42</v>
      </c>
      <c r="I9" s="58">
        <f t="shared" si="2"/>
        <v>10244595.02</v>
      </c>
      <c r="J9" s="59">
        <f t="shared" si="2"/>
        <v>5860512.3099999996</v>
      </c>
      <c r="K9" s="58">
        <f>SUM(C9:J9)</f>
        <v>212244823.64000002</v>
      </c>
      <c r="L9" s="53"/>
      <c r="M9" s="54"/>
    </row>
    <row r="10" spans="1:13" ht="15.75" x14ac:dyDescent="0.25">
      <c r="A10" s="12">
        <v>1010100</v>
      </c>
      <c r="B10" s="13" t="s">
        <v>14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f t="shared" ref="K10:K15" si="3">C10+D10+E10+F10+G10+H10+I10+J10</f>
        <v>0</v>
      </c>
      <c r="L10" s="8"/>
      <c r="M10" s="9"/>
    </row>
    <row r="11" spans="1:13" ht="32.25" customHeight="1" x14ac:dyDescent="0.25">
      <c r="A11" s="12">
        <v>1010200</v>
      </c>
      <c r="B11" s="13" t="s">
        <v>15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f t="shared" si="3"/>
        <v>0</v>
      </c>
      <c r="L11" s="8"/>
      <c r="M11" s="9"/>
    </row>
    <row r="12" spans="1:13" ht="32.25" customHeight="1" x14ac:dyDescent="0.25">
      <c r="A12" s="12">
        <v>1010500</v>
      </c>
      <c r="B12" s="15" t="s">
        <v>44</v>
      </c>
      <c r="C12" s="14">
        <v>778895.97</v>
      </c>
      <c r="D12" s="14">
        <v>33999.96</v>
      </c>
      <c r="E12" s="14">
        <v>543896.18000000005</v>
      </c>
      <c r="F12" s="14">
        <v>577625.73</v>
      </c>
      <c r="G12" s="14">
        <v>177328.34</v>
      </c>
      <c r="H12" s="14">
        <v>459691.02</v>
      </c>
      <c r="I12" s="14">
        <v>208243.75</v>
      </c>
      <c r="J12" s="14">
        <v>118398.33</v>
      </c>
      <c r="K12" s="14">
        <f t="shared" si="3"/>
        <v>2898079.28</v>
      </c>
      <c r="L12" s="8"/>
      <c r="M12" s="9"/>
    </row>
    <row r="13" spans="1:13" ht="31.5" x14ac:dyDescent="0.25">
      <c r="A13" s="12">
        <v>1010600</v>
      </c>
      <c r="B13" s="13" t="s">
        <v>49</v>
      </c>
      <c r="C13" s="14">
        <v>7529714.0899999999</v>
      </c>
      <c r="D13" s="14">
        <v>135219.76999999999</v>
      </c>
      <c r="E13" s="14">
        <v>2966601.66</v>
      </c>
      <c r="F13" s="14">
        <v>758023.08</v>
      </c>
      <c r="G13" s="14">
        <v>89536.9</v>
      </c>
      <c r="H13" s="14">
        <v>341567.16</v>
      </c>
      <c r="I13" s="14">
        <v>62512.22</v>
      </c>
      <c r="J13" s="14">
        <v>21990.959999999999</v>
      </c>
      <c r="K13" s="14">
        <f t="shared" si="3"/>
        <v>11905165.840000002</v>
      </c>
      <c r="L13" s="8"/>
      <c r="M13" s="9"/>
    </row>
    <row r="14" spans="1:13" ht="47.25" x14ac:dyDescent="0.25">
      <c r="A14" s="12">
        <v>1010601</v>
      </c>
      <c r="B14" s="16" t="s">
        <v>45</v>
      </c>
      <c r="C14" s="14">
        <v>11368089.060000001</v>
      </c>
      <c r="D14" s="14">
        <v>195660.99</v>
      </c>
      <c r="E14" s="14">
        <v>4236189.9400000004</v>
      </c>
      <c r="F14" s="14">
        <v>3232493.04</v>
      </c>
      <c r="G14" s="14">
        <v>1245898.2</v>
      </c>
      <c r="H14" s="14">
        <v>3883282.9</v>
      </c>
      <c r="I14" s="14">
        <v>1905260.31</v>
      </c>
      <c r="J14" s="14">
        <v>1608316.64</v>
      </c>
      <c r="K14" s="14">
        <f>C14+D14+E14+F14+G14+H14+I14+J14</f>
        <v>27675191.079999998</v>
      </c>
      <c r="L14" s="8"/>
      <c r="M14" s="9"/>
    </row>
    <row r="15" spans="1:13" ht="15.75" x14ac:dyDescent="0.25">
      <c r="A15" s="12">
        <v>1010700</v>
      </c>
      <c r="B15" s="13" t="s">
        <v>16</v>
      </c>
      <c r="C15" s="14">
        <v>83784146.519999996</v>
      </c>
      <c r="D15" s="14">
        <v>7250549.9100000001</v>
      </c>
      <c r="E15" s="14">
        <v>23719169.789999999</v>
      </c>
      <c r="F15" s="14">
        <v>21112033.829999998</v>
      </c>
      <c r="G15" s="14">
        <v>10122031.93</v>
      </c>
      <c r="H15" s="14">
        <v>11598070.34</v>
      </c>
      <c r="I15" s="14">
        <v>8068578.7400000002</v>
      </c>
      <c r="J15" s="14">
        <v>4111806.38</v>
      </c>
      <c r="K15" s="14">
        <f t="shared" si="3"/>
        <v>169766387.44000003</v>
      </c>
      <c r="L15" s="8"/>
      <c r="M15" s="9"/>
    </row>
    <row r="16" spans="1:13" ht="15.75" x14ac:dyDescent="0.25">
      <c r="A16" s="17"/>
      <c r="B16" s="13"/>
      <c r="C16" s="14"/>
      <c r="D16" s="14"/>
      <c r="E16" s="14"/>
      <c r="F16" s="14"/>
      <c r="G16" s="14"/>
      <c r="H16" s="14"/>
      <c r="I16" s="14"/>
      <c r="J16" s="14"/>
      <c r="K16" s="18"/>
      <c r="L16" s="8"/>
      <c r="M16" s="9"/>
    </row>
    <row r="17" spans="1:13" ht="32.25" customHeight="1" x14ac:dyDescent="0.25">
      <c r="A17" s="19">
        <v>1020000</v>
      </c>
      <c r="B17" s="13" t="s">
        <v>17</v>
      </c>
      <c r="C17" s="14">
        <f>C18</f>
        <v>-2923711.47</v>
      </c>
      <c r="D17" s="14">
        <f t="shared" ref="D17:J17" si="4">D18</f>
        <v>0</v>
      </c>
      <c r="E17" s="14">
        <f t="shared" si="4"/>
        <v>0</v>
      </c>
      <c r="F17" s="14">
        <f t="shared" si="4"/>
        <v>-1789.99</v>
      </c>
      <c r="G17" s="14">
        <f t="shared" si="4"/>
        <v>0</v>
      </c>
      <c r="H17" s="14">
        <f t="shared" si="4"/>
        <v>-28.3</v>
      </c>
      <c r="I17" s="14">
        <f t="shared" si="4"/>
        <v>0</v>
      </c>
      <c r="J17" s="14">
        <f t="shared" si="4"/>
        <v>0</v>
      </c>
      <c r="K17" s="14">
        <f>C17+D17+E17+F17+G17+H17+I17+J17</f>
        <v>-2925529.7600000002</v>
      </c>
      <c r="L17" s="8"/>
      <c r="M17" s="9"/>
    </row>
    <row r="18" spans="1:13" ht="31.5" x14ac:dyDescent="0.25">
      <c r="A18" s="12">
        <v>1020200</v>
      </c>
      <c r="B18" s="13" t="s">
        <v>51</v>
      </c>
      <c r="C18" s="14">
        <v>-2923711.47</v>
      </c>
      <c r="D18" s="14">
        <v>0</v>
      </c>
      <c r="E18" s="14">
        <v>0</v>
      </c>
      <c r="F18" s="14">
        <v>-1789.99</v>
      </c>
      <c r="G18" s="14"/>
      <c r="H18" s="14">
        <v>-28.3</v>
      </c>
      <c r="I18" s="14">
        <v>0</v>
      </c>
      <c r="J18" s="14"/>
      <c r="K18" s="14">
        <f>C18+D18+E18+F18+G18+H18+I18+J18</f>
        <v>-2925529.7600000002</v>
      </c>
      <c r="L18" s="8"/>
      <c r="M18" s="9"/>
    </row>
    <row r="19" spans="1:13" ht="15.75" x14ac:dyDescent="0.25">
      <c r="A19" s="12"/>
      <c r="B19" s="13"/>
      <c r="C19" s="14"/>
      <c r="D19" s="14"/>
      <c r="E19" s="14"/>
      <c r="F19" s="14"/>
      <c r="G19" s="14"/>
      <c r="H19" s="14"/>
      <c r="I19" s="14"/>
      <c r="J19" s="14"/>
      <c r="K19" s="18"/>
      <c r="L19" s="8"/>
      <c r="M19" s="9"/>
    </row>
    <row r="20" spans="1:13" ht="15.75" x14ac:dyDescent="0.25">
      <c r="A20" s="12">
        <v>1040000</v>
      </c>
      <c r="B20" s="13" t="s">
        <v>18</v>
      </c>
      <c r="C20" s="14">
        <v>275147.68</v>
      </c>
      <c r="D20" s="14">
        <v>44934.559999999998</v>
      </c>
      <c r="E20" s="14">
        <v>198519.43</v>
      </c>
      <c r="F20" s="14">
        <v>94161.64</v>
      </c>
      <c r="G20" s="14">
        <v>134357.18</v>
      </c>
      <c r="H20" s="14">
        <v>170397.02</v>
      </c>
      <c r="I20" s="14">
        <v>77303.710000000006</v>
      </c>
      <c r="J20" s="14">
        <v>70353.23</v>
      </c>
      <c r="K20" s="14">
        <f>C20+D20+E20+F20+G20+H20+I20+J20</f>
        <v>1065174.45</v>
      </c>
      <c r="L20" s="8"/>
      <c r="M20" s="9"/>
    </row>
    <row r="21" spans="1:13" ht="15.75" x14ac:dyDescent="0.25">
      <c r="A21" s="17"/>
      <c r="B21" s="21"/>
      <c r="C21" s="14"/>
      <c r="D21" s="14"/>
      <c r="E21" s="14"/>
      <c r="F21" s="14"/>
      <c r="G21" s="14"/>
      <c r="H21" s="14"/>
      <c r="I21" s="14"/>
      <c r="J21" s="14"/>
      <c r="K21" s="18"/>
      <c r="L21" s="8"/>
      <c r="M21" s="9"/>
    </row>
    <row r="22" spans="1:13" ht="31.5" x14ac:dyDescent="0.25">
      <c r="A22" s="12">
        <v>1050000</v>
      </c>
      <c r="B22" s="13" t="s">
        <v>19</v>
      </c>
      <c r="C22" s="14">
        <v>2828774.81</v>
      </c>
      <c r="D22" s="14">
        <v>34282.18</v>
      </c>
      <c r="E22" s="14">
        <v>2349689.1</v>
      </c>
      <c r="F22" s="14">
        <v>4530095.0599999996</v>
      </c>
      <c r="G22" s="14">
        <v>1974603.49</v>
      </c>
      <c r="H22" s="14">
        <v>4061338.11</v>
      </c>
      <c r="I22" s="14">
        <v>3009397.84</v>
      </c>
      <c r="J22" s="20">
        <v>1259831.76</v>
      </c>
      <c r="K22" s="14">
        <f>C22+D22+E22+F22+G22+H22+I22+J22</f>
        <v>20048012.349999998</v>
      </c>
      <c r="L22" s="8"/>
      <c r="M22" s="9"/>
    </row>
    <row r="23" spans="1:13" ht="15.75" x14ac:dyDescent="0.25">
      <c r="A23" s="12">
        <v>1050100</v>
      </c>
      <c r="B23" s="13" t="s">
        <v>20</v>
      </c>
      <c r="C23" s="14">
        <f t="shared" ref="C23:I23" si="5">SUM(C24:C26)</f>
        <v>2777212.0000000005</v>
      </c>
      <c r="D23" s="14">
        <f t="shared" si="5"/>
        <v>34282.18</v>
      </c>
      <c r="E23" s="14">
        <f t="shared" si="5"/>
        <v>2347375.14</v>
      </c>
      <c r="F23" s="14">
        <f>SUM(F24:F26)</f>
        <v>4521195.47</v>
      </c>
      <c r="G23" s="14">
        <f t="shared" si="5"/>
        <v>1941361.15</v>
      </c>
      <c r="H23" s="14">
        <f t="shared" si="5"/>
        <v>4042459.8200000003</v>
      </c>
      <c r="I23" s="14">
        <f t="shared" si="5"/>
        <v>3007455.71</v>
      </c>
      <c r="J23" s="14">
        <f>SUM(J24:J26)</f>
        <v>1259176.5</v>
      </c>
      <c r="K23" s="14">
        <f t="shared" ref="K23" si="6">SUM(K24:K26)</f>
        <v>19930517.970000003</v>
      </c>
      <c r="L23" s="8"/>
      <c r="M23" s="9"/>
    </row>
    <row r="24" spans="1:13" ht="31.5" x14ac:dyDescent="0.25">
      <c r="A24" s="17">
        <v>1050101</v>
      </c>
      <c r="B24" s="21" t="s">
        <v>21</v>
      </c>
      <c r="C24" s="22">
        <v>91217.06</v>
      </c>
      <c r="D24" s="22">
        <v>0</v>
      </c>
      <c r="E24" s="22">
        <v>324738.69</v>
      </c>
      <c r="F24" s="22">
        <v>2316031.42</v>
      </c>
      <c r="G24" s="22">
        <v>950788.48</v>
      </c>
      <c r="H24" s="22">
        <v>1858473.76</v>
      </c>
      <c r="I24" s="22">
        <v>2290731.25</v>
      </c>
      <c r="J24" s="22">
        <v>910785.5</v>
      </c>
      <c r="K24" s="22">
        <f>C24+D24+E24+F24+G24+H24+I24+J24</f>
        <v>8742766.1600000001</v>
      </c>
      <c r="L24" s="8"/>
      <c r="M24" s="9"/>
    </row>
    <row r="25" spans="1:13" ht="31.5" x14ac:dyDescent="0.25">
      <c r="A25" s="17">
        <v>1050102</v>
      </c>
      <c r="B25" s="21" t="s">
        <v>22</v>
      </c>
      <c r="C25" s="22">
        <v>2681748.4700000002</v>
      </c>
      <c r="D25" s="22">
        <v>34559.279999999999</v>
      </c>
      <c r="E25" s="22">
        <v>2028178.3</v>
      </c>
      <c r="F25" s="22">
        <v>2109218.94</v>
      </c>
      <c r="G25" s="22">
        <v>918195.61</v>
      </c>
      <c r="H25" s="22">
        <v>2139696.39</v>
      </c>
      <c r="I25" s="22">
        <v>702933.22</v>
      </c>
      <c r="J25" s="22">
        <v>254366.98</v>
      </c>
      <c r="K25" s="22">
        <f>C25+D25+E25+F25+G25+H25+I25+J25</f>
        <v>10868897.190000001</v>
      </c>
      <c r="L25" s="8"/>
      <c r="M25" s="9"/>
    </row>
    <row r="26" spans="1:13" ht="15.75" x14ac:dyDescent="0.25">
      <c r="A26" s="17">
        <v>1050103</v>
      </c>
      <c r="B26" s="21" t="s">
        <v>23</v>
      </c>
      <c r="C26" s="22">
        <v>4246.47</v>
      </c>
      <c r="D26" s="22">
        <v>-277.10000000000002</v>
      </c>
      <c r="E26" s="22">
        <v>-5541.85</v>
      </c>
      <c r="F26" s="22">
        <v>95945.11</v>
      </c>
      <c r="G26" s="22">
        <v>72377.06</v>
      </c>
      <c r="H26" s="22">
        <v>44289.67</v>
      </c>
      <c r="I26" s="22">
        <v>13791.24</v>
      </c>
      <c r="J26" s="22">
        <v>94024.02</v>
      </c>
      <c r="K26" s="22">
        <f>C26+D26+E26+F26+G26+H26+I26+J26</f>
        <v>318854.62</v>
      </c>
      <c r="L26" s="8"/>
      <c r="M26" s="9"/>
    </row>
    <row r="27" spans="1:13" ht="47.25" x14ac:dyDescent="0.25">
      <c r="A27" s="12">
        <v>1050200</v>
      </c>
      <c r="B27" s="23" t="s">
        <v>43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-92.97</v>
      </c>
      <c r="I27" s="14">
        <v>0</v>
      </c>
      <c r="J27" s="14">
        <v>0</v>
      </c>
      <c r="K27" s="14">
        <f>C27+D27+E27+F27+G27+H27+I27+J27</f>
        <v>-92.97</v>
      </c>
      <c r="L27" s="8"/>
      <c r="M27" s="9"/>
    </row>
    <row r="28" spans="1:13" ht="31.5" x14ac:dyDescent="0.25">
      <c r="A28" s="19">
        <v>1051100</v>
      </c>
      <c r="B28" s="13" t="s">
        <v>24</v>
      </c>
      <c r="C28" s="14">
        <v>0</v>
      </c>
      <c r="D28" s="14">
        <v>0</v>
      </c>
      <c r="E28" s="14"/>
      <c r="F28" s="14">
        <v>0</v>
      </c>
      <c r="G28" s="14">
        <v>0</v>
      </c>
      <c r="H28" s="14"/>
      <c r="I28" s="14">
        <v>0</v>
      </c>
      <c r="J28" s="14">
        <v>0</v>
      </c>
      <c r="K28" s="14">
        <f>C28+D28+E28+F28+G28+H28+I28+J28</f>
        <v>0</v>
      </c>
      <c r="L28" s="8"/>
      <c r="M28" s="9"/>
    </row>
    <row r="29" spans="1:13" ht="15.75" x14ac:dyDescent="0.25">
      <c r="A29" s="17"/>
      <c r="B29" s="21"/>
      <c r="C29" s="22"/>
      <c r="D29" s="22"/>
      <c r="E29" s="22"/>
      <c r="F29" s="22"/>
      <c r="G29" s="22"/>
      <c r="H29" s="22"/>
      <c r="I29" s="22"/>
      <c r="J29" s="22"/>
      <c r="K29" s="18"/>
      <c r="L29" s="8"/>
      <c r="M29" s="9"/>
    </row>
    <row r="30" spans="1:13" ht="31.5" hidden="1" x14ac:dyDescent="0.25">
      <c r="A30" s="19">
        <v>1060000</v>
      </c>
      <c r="B30" s="13" t="s">
        <v>25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f>C30+D30+E30+F30+G30+H30+I30+J30</f>
        <v>0</v>
      </c>
      <c r="L30" s="8"/>
      <c r="M30" s="9"/>
    </row>
    <row r="31" spans="1:13" ht="15.75" hidden="1" x14ac:dyDescent="0.25">
      <c r="A31" s="12"/>
      <c r="B31" s="13"/>
      <c r="C31" s="14"/>
      <c r="D31" s="14"/>
      <c r="E31" s="14"/>
      <c r="F31" s="14"/>
      <c r="G31" s="14"/>
      <c r="H31" s="14"/>
      <c r="I31" s="14"/>
      <c r="J31" s="14"/>
      <c r="K31" s="18"/>
      <c r="L31" s="8"/>
      <c r="M31" s="9"/>
    </row>
    <row r="32" spans="1:13" ht="15.75" x14ac:dyDescent="0.25">
      <c r="A32" s="12">
        <v>1400000</v>
      </c>
      <c r="B32" s="13" t="s">
        <v>26</v>
      </c>
      <c r="C32" s="14">
        <f>C33</f>
        <v>9959413.2300000004</v>
      </c>
      <c r="D32" s="14">
        <f t="shared" ref="D32:J32" si="7">D33</f>
        <v>795332.87</v>
      </c>
      <c r="E32" s="14">
        <f t="shared" si="7"/>
        <v>4689606.3499999996</v>
      </c>
      <c r="F32" s="14">
        <f t="shared" si="7"/>
        <v>3382116.73</v>
      </c>
      <c r="G32" s="14">
        <f t="shared" si="7"/>
        <v>1730292.15</v>
      </c>
      <c r="H32" s="14">
        <f t="shared" si="7"/>
        <v>2436794.59</v>
      </c>
      <c r="I32" s="14">
        <f t="shared" si="7"/>
        <v>1516590.93</v>
      </c>
      <c r="J32" s="14">
        <f t="shared" si="7"/>
        <v>793646.27</v>
      </c>
      <c r="K32" s="14">
        <f>SUM(C32:J32)</f>
        <v>25303793.119999997</v>
      </c>
      <c r="L32" s="8"/>
      <c r="M32" s="9"/>
    </row>
    <row r="33" spans="1:19" ht="15.75" x14ac:dyDescent="0.25">
      <c r="A33" s="12">
        <v>1400400</v>
      </c>
      <c r="B33" s="13" t="s">
        <v>27</v>
      </c>
      <c r="C33" s="22">
        <v>9959413.2300000004</v>
      </c>
      <c r="D33" s="22">
        <v>795332.87</v>
      </c>
      <c r="E33" s="22">
        <v>4689606.3499999996</v>
      </c>
      <c r="F33" s="22">
        <v>3382116.73</v>
      </c>
      <c r="G33" s="22">
        <v>1730292.15</v>
      </c>
      <c r="H33" s="22">
        <v>2436794.59</v>
      </c>
      <c r="I33" s="22">
        <v>1516590.93</v>
      </c>
      <c r="J33" s="24">
        <v>793646.27</v>
      </c>
      <c r="K33" s="22">
        <f>C33+D33+E33+F33+G33+H33+I33+J33</f>
        <v>25303793.119999997</v>
      </c>
      <c r="L33" s="8"/>
      <c r="M33" s="9"/>
      <c r="N33" s="8"/>
      <c r="O33" s="8"/>
      <c r="P33" s="8"/>
      <c r="Q33" s="8"/>
      <c r="R33" s="8"/>
      <c r="S33" s="25"/>
    </row>
    <row r="34" spans="1:19" ht="16.5" thickBot="1" x14ac:dyDescent="0.3">
      <c r="A34" s="26"/>
      <c r="B34" s="27"/>
      <c r="C34" s="28"/>
      <c r="D34" s="28"/>
      <c r="E34" s="28"/>
      <c r="F34" s="28"/>
      <c r="G34" s="28"/>
      <c r="H34" s="28"/>
      <c r="I34" s="28"/>
      <c r="J34" s="29"/>
      <c r="K34" s="30"/>
      <c r="L34" s="8"/>
      <c r="M34" s="9"/>
    </row>
    <row r="35" spans="1:19" s="55" customFormat="1" ht="16.5" thickBot="1" x14ac:dyDescent="0.3">
      <c r="A35" s="60">
        <v>2000000</v>
      </c>
      <c r="B35" s="61" t="s">
        <v>28</v>
      </c>
      <c r="C35" s="62">
        <f>SUM(C36+C43+C46+C48+C50)</f>
        <v>1729086.33</v>
      </c>
      <c r="D35" s="62">
        <f t="shared" ref="D35:J35" si="8">SUM(D36+D43+D46+D48+D50)</f>
        <v>94584.510000000009</v>
      </c>
      <c r="E35" s="62">
        <f t="shared" si="8"/>
        <v>859391.02999999991</v>
      </c>
      <c r="F35" s="62">
        <f t="shared" si="8"/>
        <v>969105.90999999992</v>
      </c>
      <c r="G35" s="62">
        <f t="shared" si="8"/>
        <v>430504.32</v>
      </c>
      <c r="H35" s="62">
        <f t="shared" si="8"/>
        <v>670363.28</v>
      </c>
      <c r="I35" s="62">
        <f t="shared" si="8"/>
        <v>592621.15999999992</v>
      </c>
      <c r="J35" s="62">
        <f t="shared" si="8"/>
        <v>348602.77999999997</v>
      </c>
      <c r="K35" s="51">
        <f>SUM(K36+K43+K46+K48+K50)</f>
        <v>5694259.3199999994</v>
      </c>
      <c r="L35" s="53"/>
      <c r="M35" s="54"/>
    </row>
    <row r="36" spans="1:19" ht="47.25" x14ac:dyDescent="0.25">
      <c r="A36" s="33">
        <v>2010000</v>
      </c>
      <c r="B36" s="13" t="s">
        <v>29</v>
      </c>
      <c r="C36" s="20">
        <v>954281.33</v>
      </c>
      <c r="D36" s="20">
        <v>69608.86</v>
      </c>
      <c r="E36" s="20">
        <v>484806.44</v>
      </c>
      <c r="F36" s="20">
        <v>245251.46</v>
      </c>
      <c r="G36" s="20">
        <v>298389.95</v>
      </c>
      <c r="H36" s="20">
        <v>356365.82</v>
      </c>
      <c r="I36" s="20">
        <v>348761.23</v>
      </c>
      <c r="J36" s="20">
        <v>252399.18</v>
      </c>
      <c r="K36" s="14">
        <f t="shared" ref="K36:K41" si="9">C36+D36+E36+F36+G36+H36+I36+J36</f>
        <v>3009864.27</v>
      </c>
      <c r="L36" s="8"/>
      <c r="M36" s="9"/>
    </row>
    <row r="37" spans="1:19" ht="47.25" x14ac:dyDescent="0.25">
      <c r="A37" s="34">
        <v>2010200</v>
      </c>
      <c r="B37" s="13" t="s">
        <v>30</v>
      </c>
      <c r="C37" s="20">
        <v>825076.65</v>
      </c>
      <c r="D37" s="20">
        <v>69608.86</v>
      </c>
      <c r="E37" s="20">
        <v>312708.49</v>
      </c>
      <c r="F37" s="20">
        <v>62958.94</v>
      </c>
      <c r="G37" s="20">
        <v>102023.52</v>
      </c>
      <c r="H37" s="20">
        <v>217365.72</v>
      </c>
      <c r="I37" s="20">
        <v>90376.46</v>
      </c>
      <c r="J37" s="14">
        <v>73457.100000000006</v>
      </c>
      <c r="K37" s="14">
        <f t="shared" si="9"/>
        <v>1753575.74</v>
      </c>
      <c r="L37" s="8"/>
      <c r="M37" s="9"/>
    </row>
    <row r="38" spans="1:19" ht="31.5" x14ac:dyDescent="0.25">
      <c r="A38" s="34">
        <v>2010300</v>
      </c>
      <c r="B38" s="13" t="s">
        <v>31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14">
        <f t="shared" si="9"/>
        <v>0</v>
      </c>
      <c r="L38" s="8"/>
      <c r="M38" s="9"/>
    </row>
    <row r="39" spans="1:19" ht="31.5" x14ac:dyDescent="0.25">
      <c r="A39" s="12">
        <v>2010400</v>
      </c>
      <c r="B39" s="13" t="s">
        <v>32</v>
      </c>
      <c r="C39" s="20">
        <v>125142.61</v>
      </c>
      <c r="D39" s="20">
        <v>0</v>
      </c>
      <c r="E39" s="20">
        <v>110662</v>
      </c>
      <c r="F39" s="20">
        <v>173215.44</v>
      </c>
      <c r="G39" s="20">
        <v>100365.34</v>
      </c>
      <c r="H39" s="20">
        <v>178957.34</v>
      </c>
      <c r="I39" s="20">
        <v>197324</v>
      </c>
      <c r="J39" s="14">
        <v>156424.93</v>
      </c>
      <c r="K39" s="14">
        <f t="shared" si="9"/>
        <v>1042091.6599999999</v>
      </c>
      <c r="L39" s="8"/>
      <c r="M39" s="9"/>
    </row>
    <row r="40" spans="1:19" ht="31.5" x14ac:dyDescent="0.25">
      <c r="A40" s="19">
        <v>2010500</v>
      </c>
      <c r="B40" s="13" t="s">
        <v>33</v>
      </c>
      <c r="C40" s="20">
        <v>3642.93</v>
      </c>
      <c r="D40" s="20">
        <v>0</v>
      </c>
      <c r="E40" s="20">
        <v>2857.7</v>
      </c>
      <c r="F40" s="20">
        <v>3596.53</v>
      </c>
      <c r="G40" s="20">
        <v>2202.4</v>
      </c>
      <c r="H40" s="20">
        <v>2118.4899999999998</v>
      </c>
      <c r="I40" s="20">
        <v>10305.94</v>
      </c>
      <c r="J40" s="14">
        <v>2604.8200000000002</v>
      </c>
      <c r="K40" s="14">
        <f t="shared" si="9"/>
        <v>27328.809999999998</v>
      </c>
      <c r="L40" s="8"/>
      <c r="M40" s="9"/>
    </row>
    <row r="41" spans="1:19" ht="31.5" x14ac:dyDescent="0.25">
      <c r="A41" s="19">
        <v>2010900</v>
      </c>
      <c r="B41" s="13" t="s">
        <v>34</v>
      </c>
      <c r="C41" s="20">
        <v>419.14</v>
      </c>
      <c r="D41" s="20">
        <v>0</v>
      </c>
      <c r="E41" s="20">
        <v>58578.25</v>
      </c>
      <c r="F41" s="20">
        <v>5480.55</v>
      </c>
      <c r="G41" s="20">
        <v>93798.69</v>
      </c>
      <c r="H41" s="20">
        <v>-42075.73</v>
      </c>
      <c r="I41" s="20">
        <v>50754.83</v>
      </c>
      <c r="J41" s="14">
        <v>19831.330000000002</v>
      </c>
      <c r="K41" s="14">
        <f t="shared" si="9"/>
        <v>186787.06</v>
      </c>
      <c r="L41" s="8"/>
      <c r="M41" s="9"/>
    </row>
    <row r="42" spans="1:19" ht="12.6" customHeight="1" x14ac:dyDescent="0.25">
      <c r="A42" s="12"/>
      <c r="B42" s="13"/>
      <c r="C42" s="20"/>
      <c r="D42" s="20"/>
      <c r="E42" s="20"/>
      <c r="F42" s="20"/>
      <c r="G42" s="20"/>
      <c r="H42" s="20"/>
      <c r="I42" s="20"/>
      <c r="J42" s="14"/>
      <c r="K42" s="14"/>
      <c r="L42" s="8"/>
      <c r="M42" s="9"/>
    </row>
    <row r="43" spans="1:19" ht="47.25" x14ac:dyDescent="0.25">
      <c r="A43" s="19">
        <v>2020000</v>
      </c>
      <c r="B43" s="13" t="s">
        <v>35</v>
      </c>
      <c r="C43" s="20">
        <v>150192.5</v>
      </c>
      <c r="D43" s="20">
        <v>0</v>
      </c>
      <c r="E43" s="20">
        <v>73121</v>
      </c>
      <c r="F43" s="20">
        <v>420583.16</v>
      </c>
      <c r="G43" s="20">
        <v>7360</v>
      </c>
      <c r="H43" s="20">
        <v>35378.160000000003</v>
      </c>
      <c r="I43" s="20">
        <v>6000</v>
      </c>
      <c r="J43" s="14">
        <v>322</v>
      </c>
      <c r="K43" s="14">
        <f>C43+D43+E43+F43+G43+H43+I43+J43</f>
        <v>692956.82</v>
      </c>
      <c r="L43" s="8"/>
      <c r="M43" s="9"/>
    </row>
    <row r="44" spans="1:19" ht="47.25" x14ac:dyDescent="0.25">
      <c r="A44" s="35">
        <v>2020100</v>
      </c>
      <c r="B44" s="36" t="s">
        <v>36</v>
      </c>
      <c r="C44" s="24">
        <v>0</v>
      </c>
      <c r="D44" s="24">
        <v>0</v>
      </c>
      <c r="E44" s="24">
        <v>17300</v>
      </c>
      <c r="F44" s="24">
        <v>408751.41</v>
      </c>
      <c r="G44" s="24">
        <v>0</v>
      </c>
      <c r="H44" s="24">
        <v>0</v>
      </c>
      <c r="I44" s="37">
        <v>0</v>
      </c>
      <c r="J44" s="22">
        <v>0</v>
      </c>
      <c r="K44" s="22">
        <f>C44+D44+E44+F44+G44+H44+I44+J44</f>
        <v>426051.41</v>
      </c>
      <c r="L44" s="8"/>
      <c r="M44" s="9"/>
    </row>
    <row r="45" spans="1:19" ht="6.75" customHeight="1" x14ac:dyDescent="0.25">
      <c r="A45" s="17"/>
      <c r="B45" s="21"/>
      <c r="C45" s="24"/>
      <c r="D45" s="24"/>
      <c r="E45" s="24"/>
      <c r="F45" s="24"/>
      <c r="G45" s="24"/>
      <c r="H45" s="24"/>
      <c r="I45" s="24"/>
      <c r="J45" s="22"/>
      <c r="K45" s="14"/>
      <c r="L45" s="8"/>
      <c r="M45" s="9"/>
    </row>
    <row r="46" spans="1:19" ht="15.75" x14ac:dyDescent="0.25">
      <c r="A46" s="12">
        <v>2060000</v>
      </c>
      <c r="B46" s="13" t="s">
        <v>37</v>
      </c>
      <c r="C46" s="20">
        <v>227472.96</v>
      </c>
      <c r="D46" s="20">
        <v>0</v>
      </c>
      <c r="E46" s="20">
        <v>17348.32</v>
      </c>
      <c r="F46" s="20">
        <v>47023.59</v>
      </c>
      <c r="G46" s="20">
        <v>435</v>
      </c>
      <c r="H46" s="20">
        <v>394</v>
      </c>
      <c r="I46" s="20">
        <v>104370.3</v>
      </c>
      <c r="J46" s="14">
        <v>9856.2999999999993</v>
      </c>
      <c r="K46" s="14">
        <f>C46+D46+E46+F46+G46+H46+I46+J46</f>
        <v>406900.47</v>
      </c>
      <c r="L46" s="8"/>
      <c r="M46" s="9"/>
    </row>
    <row r="47" spans="1:19" ht="15.75" x14ac:dyDescent="0.25">
      <c r="A47" s="17"/>
      <c r="B47" s="21"/>
      <c r="C47" s="20"/>
      <c r="D47" s="20"/>
      <c r="E47" s="20"/>
      <c r="F47" s="20"/>
      <c r="G47" s="20"/>
      <c r="H47" s="20"/>
      <c r="I47" s="20"/>
      <c r="J47" s="14"/>
      <c r="K47" s="14"/>
      <c r="L47" s="8"/>
      <c r="M47" s="9"/>
    </row>
    <row r="48" spans="1:19" ht="17.25" customHeight="1" x14ac:dyDescent="0.25">
      <c r="A48" s="12">
        <v>2070000</v>
      </c>
      <c r="B48" s="13" t="s">
        <v>38</v>
      </c>
      <c r="C48" s="20">
        <v>397139.54</v>
      </c>
      <c r="D48" s="20">
        <v>24975.65</v>
      </c>
      <c r="E48" s="20">
        <v>284115.27</v>
      </c>
      <c r="F48" s="20">
        <v>256247.7</v>
      </c>
      <c r="G48" s="20">
        <v>124319.37</v>
      </c>
      <c r="H48" s="20">
        <v>278198.3</v>
      </c>
      <c r="I48" s="20">
        <v>133489.63</v>
      </c>
      <c r="J48" s="14">
        <v>86025.3</v>
      </c>
      <c r="K48" s="14">
        <f>C48+D48+E48+F48+G48+H48+I48+J48</f>
        <v>1584510.76</v>
      </c>
      <c r="L48" s="8"/>
      <c r="M48" s="9"/>
    </row>
    <row r="49" spans="1:13" ht="17.25" customHeight="1" x14ac:dyDescent="0.25">
      <c r="A49" s="12"/>
      <c r="B49" s="13"/>
      <c r="C49" s="20"/>
      <c r="D49" s="20"/>
      <c r="E49" s="20"/>
      <c r="F49" s="20"/>
      <c r="G49" s="20"/>
      <c r="H49" s="20"/>
      <c r="I49" s="20"/>
      <c r="J49" s="14"/>
      <c r="K49" s="14"/>
      <c r="L49" s="8"/>
      <c r="M49" s="9"/>
    </row>
    <row r="50" spans="1:13" ht="15.75" x14ac:dyDescent="0.25">
      <c r="A50" s="12">
        <v>2090000</v>
      </c>
      <c r="B50" s="13" t="s">
        <v>39</v>
      </c>
      <c r="C50" s="20">
        <v>0</v>
      </c>
      <c r="D50" s="20">
        <v>0</v>
      </c>
      <c r="E50" s="20">
        <v>0</v>
      </c>
      <c r="F50" s="20">
        <v>0</v>
      </c>
      <c r="G50" s="20">
        <v>0</v>
      </c>
      <c r="H50" s="20">
        <v>27</v>
      </c>
      <c r="I50" s="20">
        <v>0</v>
      </c>
      <c r="J50" s="20">
        <v>0</v>
      </c>
      <c r="K50" s="14">
        <f>C50+D50+E50+F50+G50+H50+I50+J50</f>
        <v>27</v>
      </c>
      <c r="L50" s="8"/>
      <c r="M50" s="9"/>
    </row>
    <row r="51" spans="1:13" ht="12.6" customHeight="1" thickBot="1" x14ac:dyDescent="0.3">
      <c r="A51" s="26"/>
      <c r="B51" s="38"/>
      <c r="C51" s="39"/>
      <c r="D51" s="39"/>
      <c r="E51" s="39"/>
      <c r="F51" s="39"/>
      <c r="G51" s="39"/>
      <c r="H51" s="39"/>
      <c r="I51" s="39"/>
      <c r="J51" s="40"/>
      <c r="K51" s="40"/>
      <c r="L51" s="8"/>
      <c r="M51" s="9"/>
    </row>
    <row r="52" spans="1:13" s="55" customFormat="1" ht="16.5" thickBot="1" x14ac:dyDescent="0.3">
      <c r="A52" s="60">
        <v>4000000</v>
      </c>
      <c r="B52" s="61" t="s">
        <v>40</v>
      </c>
      <c r="C52" s="62">
        <f t="shared" ref="C52:J52" si="10">SUM(C53)</f>
        <v>1439092.23</v>
      </c>
      <c r="D52" s="62">
        <f t="shared" si="10"/>
        <v>399288.33</v>
      </c>
      <c r="E52" s="62">
        <f t="shared" si="10"/>
        <v>608334.06999999995</v>
      </c>
      <c r="F52" s="62">
        <f>SUM(F53)</f>
        <v>761240.98</v>
      </c>
      <c r="G52" s="62">
        <f t="shared" si="10"/>
        <v>257626.61</v>
      </c>
      <c r="H52" s="62">
        <f t="shared" si="10"/>
        <v>469978.65</v>
      </c>
      <c r="I52" s="62">
        <f t="shared" si="10"/>
        <v>167985.06</v>
      </c>
      <c r="J52" s="51">
        <f t="shared" si="10"/>
        <v>112144.04</v>
      </c>
      <c r="K52" s="51">
        <f t="shared" ref="K52" si="11">SUM(K53)</f>
        <v>4215689.97</v>
      </c>
      <c r="L52" s="53"/>
      <c r="M52" s="54"/>
    </row>
    <row r="53" spans="1:13" ht="31.5" x14ac:dyDescent="0.25">
      <c r="A53" s="19">
        <v>4020200</v>
      </c>
      <c r="B53" s="13" t="s">
        <v>41</v>
      </c>
      <c r="C53" s="20">
        <v>1439092.23</v>
      </c>
      <c r="D53" s="20">
        <v>399288.33</v>
      </c>
      <c r="E53" s="20">
        <v>608334.06999999995</v>
      </c>
      <c r="F53" s="20">
        <v>761240.98</v>
      </c>
      <c r="G53" s="11">
        <v>257626.61</v>
      </c>
      <c r="H53" s="11">
        <v>469978.65</v>
      </c>
      <c r="I53" s="11">
        <v>167985.06</v>
      </c>
      <c r="J53" s="14">
        <v>112144.04</v>
      </c>
      <c r="K53" s="10">
        <f>C53+D53+E53+F53+G53+H53+I53+J53</f>
        <v>4215689.97</v>
      </c>
      <c r="L53" s="8"/>
      <c r="M53" s="9"/>
    </row>
    <row r="54" spans="1:13" ht="8.25" customHeight="1" thickBot="1" x14ac:dyDescent="0.3">
      <c r="A54" s="41"/>
      <c r="B54" s="38"/>
      <c r="C54" s="42"/>
      <c r="D54" s="42"/>
      <c r="E54" s="42"/>
      <c r="F54" s="42"/>
      <c r="G54" s="42"/>
      <c r="H54" s="42"/>
      <c r="I54" s="42"/>
      <c r="J54" s="43"/>
      <c r="K54" s="43"/>
      <c r="L54" s="8"/>
      <c r="M54" s="9"/>
    </row>
    <row r="55" spans="1:13" ht="48" thickBot="1" x14ac:dyDescent="0.3">
      <c r="A55" s="31">
        <v>5010000</v>
      </c>
      <c r="B55" s="44" t="s">
        <v>50</v>
      </c>
      <c r="C55" s="32">
        <v>4872250.49</v>
      </c>
      <c r="D55" s="32">
        <v>168968.8</v>
      </c>
      <c r="E55" s="32">
        <v>4539797</v>
      </c>
      <c r="F55" s="32">
        <v>1795666.13</v>
      </c>
      <c r="G55" s="32">
        <v>845858.97</v>
      </c>
      <c r="H55" s="32">
        <v>1520701.37</v>
      </c>
      <c r="I55" s="32">
        <v>1402517.74</v>
      </c>
      <c r="J55" s="7">
        <v>523589.89</v>
      </c>
      <c r="K55" s="7">
        <f>C55+D55+E55+F55+G55+H55+I55+J55</f>
        <v>15669350.389999999</v>
      </c>
      <c r="L55" s="8"/>
      <c r="M55" s="9"/>
    </row>
    <row r="56" spans="1:13" ht="9" customHeight="1" thickBot="1" x14ac:dyDescent="0.3">
      <c r="A56" s="31"/>
      <c r="B56" s="44"/>
      <c r="C56" s="32"/>
      <c r="D56" s="32"/>
      <c r="E56" s="32"/>
      <c r="F56" s="32"/>
      <c r="G56" s="32"/>
      <c r="H56" s="32"/>
      <c r="I56" s="32"/>
      <c r="J56" s="7"/>
      <c r="K56" s="7"/>
      <c r="L56" s="8"/>
      <c r="M56" s="9"/>
    </row>
    <row r="57" spans="1:13" s="55" customFormat="1" ht="14.45" customHeight="1" thickBot="1" x14ac:dyDescent="0.3">
      <c r="A57" s="63"/>
      <c r="B57" s="64" t="s">
        <v>42</v>
      </c>
      <c r="C57" s="65">
        <f t="shared" ref="C57:K57" si="12">SUM(C8+C35+C52+C55)</f>
        <v>121640898.94000001</v>
      </c>
      <c r="D57" s="65">
        <f t="shared" si="12"/>
        <v>9152821.879999999</v>
      </c>
      <c r="E57" s="65">
        <f t="shared" si="12"/>
        <v>44711194.550000004</v>
      </c>
      <c r="F57" s="65">
        <f t="shared" si="12"/>
        <v>37210772.139999993</v>
      </c>
      <c r="G57" s="65">
        <f t="shared" si="12"/>
        <v>17008038.09</v>
      </c>
      <c r="H57" s="65">
        <f t="shared" si="12"/>
        <v>25612156.140000001</v>
      </c>
      <c r="I57" s="65">
        <f t="shared" si="12"/>
        <v>17011011.460000001</v>
      </c>
      <c r="J57" s="65">
        <f t="shared" si="12"/>
        <v>8968680.2800000012</v>
      </c>
      <c r="K57" s="51">
        <f t="shared" si="12"/>
        <v>281315573.48000002</v>
      </c>
      <c r="L57" s="53"/>
      <c r="M57" s="54"/>
    </row>
    <row r="58" spans="1:13" ht="9" customHeight="1" x14ac:dyDescent="0.25">
      <c r="A58" s="45"/>
      <c r="B58" s="46"/>
      <c r="C58" s="47"/>
      <c r="D58" s="47"/>
      <c r="E58" s="47"/>
      <c r="F58" s="47"/>
      <c r="G58" s="47"/>
      <c r="H58" s="47"/>
      <c r="I58" s="47"/>
      <c r="J58" s="47"/>
      <c r="K58" s="47"/>
      <c r="L58" s="8"/>
      <c r="M58" s="9"/>
    </row>
    <row r="61" spans="1:13" x14ac:dyDescent="0.25">
      <c r="K61" s="48"/>
    </row>
  </sheetData>
  <mergeCells count="5">
    <mergeCell ref="A5:K5"/>
    <mergeCell ref="A3:K3"/>
    <mergeCell ref="A4:K4"/>
    <mergeCell ref="I1:K1"/>
    <mergeCell ref="I2:K2"/>
  </mergeCells>
  <phoneticPr fontId="7" type="noConversion"/>
  <printOptions horizontalCentered="1"/>
  <pageMargins left="0.39370078740157483" right="0.39370078740157483" top="0.39370078740157483" bottom="0.19685039370078741" header="0.31496062992125984" footer="0.19685039370078741"/>
  <pageSetup paperSize="9" scale="69" firstPageNumber="5" fitToHeight="7" orientation="landscape" useFirstPageNumber="1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МБ</vt:lpstr>
      <vt:lpstr>МБ!Заголовки_для_печати</vt:lpstr>
      <vt:lpstr>МБ!Область_печати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2018-12-19T13:17:04Z</cp:lastPrinted>
  <dcterms:created xsi:type="dcterms:W3CDTF">2006-09-28T05:33:49Z</dcterms:created>
  <dcterms:modified xsi:type="dcterms:W3CDTF">2026-04-27T11:57:16Z</dcterms:modified>
</cp:coreProperties>
</file>