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-w87\AppData\Local\Temp\notesF1E7BB\"/>
    </mc:Choice>
  </mc:AlternateContent>
  <xr:revisionPtr revIDLastSave="0" documentId="13_ncr:1_{D46218F9-7336-426B-9F51-3A22A6BE06C4}" xr6:coauthVersionLast="41" xr6:coauthVersionMax="47" xr10:uidLastSave="{00000000-0000-0000-0000-000000000000}"/>
  <bookViews>
    <workbookView xWindow="1560" yWindow="1560" windowWidth="22275" windowHeight="14520" xr2:uid="{9AE52809-83FA-4124-99CA-16CA907CBCC7}"/>
  </bookViews>
  <sheets>
    <sheet name="КБ" sheetId="1" r:id="rId1"/>
  </sheets>
  <definedNames>
    <definedName name="_xlnm.Print_Titles" localSheetId="0">КБ!$A:$B,КБ!$7:$7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  <c r="J9" i="1"/>
  <c r="C9" i="1"/>
  <c r="K41" i="1" l="1"/>
  <c r="K97" i="1"/>
  <c r="C46" i="1" l="1"/>
  <c r="H20" i="1" l="1"/>
  <c r="K52" i="1" l="1"/>
  <c r="C73" i="1" l="1"/>
  <c r="K81" i="1" l="1"/>
  <c r="D73" i="1"/>
  <c r="E73" i="1"/>
  <c r="F73" i="1"/>
  <c r="G73" i="1"/>
  <c r="H73" i="1"/>
  <c r="I73" i="1"/>
  <c r="J73" i="1"/>
  <c r="K83" i="1" l="1"/>
  <c r="K18" i="1"/>
  <c r="C20" i="1" l="1"/>
  <c r="D20" i="1"/>
  <c r="E20" i="1"/>
  <c r="F20" i="1"/>
  <c r="G20" i="1"/>
  <c r="I20" i="1"/>
  <c r="J20" i="1"/>
  <c r="C29" i="1"/>
  <c r="D29" i="1"/>
  <c r="E29" i="1"/>
  <c r="F29" i="1"/>
  <c r="G29" i="1"/>
  <c r="H29" i="1"/>
  <c r="I29" i="1"/>
  <c r="J29" i="1"/>
  <c r="C38" i="1"/>
  <c r="D46" i="1"/>
  <c r="E46" i="1"/>
  <c r="F46" i="1"/>
  <c r="G46" i="1"/>
  <c r="H46" i="1"/>
  <c r="I46" i="1"/>
  <c r="J46" i="1"/>
  <c r="C67" i="1"/>
  <c r="D67" i="1"/>
  <c r="E67" i="1"/>
  <c r="F67" i="1"/>
  <c r="G67" i="1"/>
  <c r="H67" i="1"/>
  <c r="I67" i="1"/>
  <c r="J67" i="1"/>
  <c r="C8" i="1" l="1"/>
  <c r="C98" i="1" s="1"/>
  <c r="K64" i="1"/>
  <c r="K65" i="1"/>
  <c r="K17" i="1" l="1"/>
  <c r="K11" i="1"/>
  <c r="K12" i="1"/>
  <c r="K13" i="1"/>
  <c r="K14" i="1"/>
  <c r="K15" i="1"/>
  <c r="K16" i="1"/>
  <c r="K22" i="1"/>
  <c r="K23" i="1"/>
  <c r="K24" i="1"/>
  <c r="K26" i="1"/>
  <c r="K28" i="1"/>
  <c r="K30" i="1"/>
  <c r="K32" i="1"/>
  <c r="K34" i="1"/>
  <c r="K36" i="1"/>
  <c r="K43" i="1"/>
  <c r="K48" i="1"/>
  <c r="K50" i="1"/>
  <c r="K53" i="1"/>
  <c r="K56" i="1"/>
  <c r="K59" i="1"/>
  <c r="K63" i="1"/>
  <c r="K68" i="1"/>
  <c r="K70" i="1"/>
  <c r="K75" i="1"/>
  <c r="K78" i="1"/>
  <c r="K87" i="1"/>
  <c r="K91" i="1"/>
  <c r="K95" i="1"/>
  <c r="K38" i="1" l="1"/>
  <c r="K89" i="1"/>
  <c r="K79" i="1"/>
  <c r="K77" i="1" s="1"/>
  <c r="K74" i="1"/>
  <c r="K69" i="1"/>
  <c r="K61" i="1"/>
  <c r="K57" i="1"/>
  <c r="K51" i="1"/>
  <c r="K47" i="1"/>
  <c r="K42" i="1"/>
  <c r="K35" i="1"/>
  <c r="K31" i="1"/>
  <c r="K29" i="1" s="1"/>
  <c r="J8" i="1"/>
  <c r="J98" i="1" s="1"/>
  <c r="H8" i="1"/>
  <c r="H98" i="1" s="1"/>
  <c r="F8" i="1"/>
  <c r="F98" i="1" s="1"/>
  <c r="K93" i="1"/>
  <c r="K85" i="1"/>
  <c r="K71" i="1"/>
  <c r="K54" i="1"/>
  <c r="K49" i="1"/>
  <c r="K44" i="1"/>
  <c r="K39" i="1"/>
  <c r="K33" i="1"/>
  <c r="K20" i="1"/>
  <c r="I8" i="1"/>
  <c r="I98" i="1" s="1"/>
  <c r="G8" i="1"/>
  <c r="G98" i="1" s="1"/>
  <c r="E8" i="1"/>
  <c r="E98" i="1" s="1"/>
  <c r="K21" i="1"/>
  <c r="K10" i="1"/>
  <c r="K9" i="1" s="1"/>
  <c r="K8" i="1" l="1"/>
  <c r="K73" i="1"/>
  <c r="K46" i="1"/>
  <c r="K67" i="1"/>
  <c r="D8" i="1"/>
  <c r="D98" i="1" s="1"/>
  <c r="K98" i="1" l="1"/>
</calcChain>
</file>

<file path=xl/sharedStrings.xml><?xml version="1.0" encoding="utf-8"?>
<sst xmlns="http://schemas.openxmlformats.org/spreadsheetml/2006/main" count="89" uniqueCount="89">
  <si>
    <t>(руб.)</t>
  </si>
  <si>
    <t>Код</t>
  </si>
  <si>
    <t>Наименование групп, подгрупп, статей и подстатей доходов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</si>
  <si>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</si>
  <si>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</si>
  <si>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</si>
  <si>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</si>
  <si>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</si>
  <si>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</si>
  <si>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</si>
  <si>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</si>
  <si>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</si>
  <si>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Налоговые доходы</t>
  </si>
  <si>
    <t>Подоходные налоги</t>
  </si>
  <si>
    <t>Подоходный налог (налог на прибыль)</t>
  </si>
  <si>
    <t>Налог на доходы организаций по отрасли (подотрасли, виду деятельности)</t>
  </si>
  <si>
    <t>Отчисления от налога на доходы организаций</t>
  </si>
  <si>
    <t>Налог на игорную деятельность</t>
  </si>
  <si>
    <t>Налог с потенциально возможного к получению годового дохода для индивидуальных предпринимателей</t>
  </si>
  <si>
    <t>Налог с выручки индивидуальных предпринимателей, применяющих упрощенную систему налогообложения</t>
  </si>
  <si>
    <t>Подоходный налог с физических лиц</t>
  </si>
  <si>
    <t>Налоги на товары и услуги, лицензионные и регистрационные сборы</t>
  </si>
  <si>
    <t>Налог на добавленную стоимость</t>
  </si>
  <si>
    <t>Акциз на продукцию, производимую на территории ПМР</t>
  </si>
  <si>
    <t>Акцизные сборы на продукцию, реализуемую на территории ПМР</t>
  </si>
  <si>
    <t>Лицензионные и регистрационные сборы</t>
  </si>
  <si>
    <t>Налоги на имущество</t>
  </si>
  <si>
    <t>Платежи за пользование природными ресурсами</t>
  </si>
  <si>
    <t>Земельный налог</t>
  </si>
  <si>
    <t>Земельный налог на земли сельскохозяйственного назначения</t>
  </si>
  <si>
    <t>Земельный налог на земли несельскохозяйственного назначения</t>
  </si>
  <si>
    <t>Земельный налог с физических лиц</t>
  </si>
  <si>
    <t>Платежи за пользование водными ресурсами в пределах установленных нормативов и лимитов</t>
  </si>
  <si>
    <t>Платежи за пользование недрами, в том числе для производства столовых и минеральных вод в пределах установленных нормативов и лимитов</t>
  </si>
  <si>
    <t>Отчисления от фиксированного сельскохозяйственного налога</t>
  </si>
  <si>
    <t>Отчисления на воспроизводство минерально-сырьевой базы</t>
  </si>
  <si>
    <t>Налоги на внешнюю торговлю и внешнеэкономические операции</t>
  </si>
  <si>
    <t>Прочие налоги, пошлины и сборы</t>
  </si>
  <si>
    <t>Государственная пошлина</t>
  </si>
  <si>
    <t>Местные налоги и сборы</t>
  </si>
  <si>
    <t>Отчисления средств от платы за патент</t>
  </si>
  <si>
    <t>Неналоговые доходы</t>
  </si>
  <si>
    <t>Доходы от имущества, находящегося в государственной и муниципальной собственности, или от деятельности</t>
  </si>
  <si>
    <t>Доходы от сдачи в аренду имущества, находящегося в государственной собственности</t>
  </si>
  <si>
    <t>Дивиденды по государственному долевому участию в акционерных предприятиях</t>
  </si>
  <si>
    <t>Погашение налогового и иных видов кредитов</t>
  </si>
  <si>
    <t>Перечисление процентов за пользование кредитами</t>
  </si>
  <si>
    <t>Платежи от государственных и муниципальных организаций</t>
  </si>
  <si>
    <t>Перечисление чистого дохода центрального банка</t>
  </si>
  <si>
    <t>Доходы от продажи имущества, находящегося в государственной и муниципальной собственности</t>
  </si>
  <si>
    <t>Поступления от приватизации объектов государственной и муниципальной собственности</t>
  </si>
  <si>
    <t>Административные платежи и сборы</t>
  </si>
  <si>
    <t>Штрафные санкции, возмещение ущерба</t>
  </si>
  <si>
    <t>Прочие неналоговые доходы</t>
  </si>
  <si>
    <t>Безвозмездные перечисления</t>
  </si>
  <si>
    <t>ОТ НЕРЕЗИДЕНТОВ</t>
  </si>
  <si>
    <t>От нерезидентов на цели субсидирования хозяйствующих субъектов</t>
  </si>
  <si>
    <t>3020000</t>
  </si>
  <si>
    <t>От бюджетов других уровней</t>
  </si>
  <si>
    <t>Прочие безвозмездные перечисления</t>
  </si>
  <si>
    <t>Доходы целевых бюджетных фондов</t>
  </si>
  <si>
    <t>Дорожные фонды</t>
  </si>
  <si>
    <t>Экологические фонды</t>
  </si>
  <si>
    <t>Республиканский целевой бюджетный экологический фонд</t>
  </si>
  <si>
    <t>Территориальные целевые бюджетные экологические фонды</t>
  </si>
  <si>
    <t>Фонд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</t>
  </si>
  <si>
    <t>Фонд капитальных вложений</t>
  </si>
  <si>
    <t>Фонд развития предпринимательства</t>
  </si>
  <si>
    <t>Фонд поддержки молодежи</t>
  </si>
  <si>
    <t>Фонд поддержки сельского хозяйства</t>
  </si>
  <si>
    <t>Фонд развития мелиоративного комплекса</t>
  </si>
  <si>
    <t>ИТОГО:</t>
  </si>
  <si>
    <t xml:space="preserve">Информация о поступлениях в доходную часть консолидированного бюджета </t>
  </si>
  <si>
    <t>(в разрезе основных видов налоговых, неналоговых и иных обязательных платежей)</t>
  </si>
  <si>
    <t>Единый таможенный платеж</t>
  </si>
  <si>
    <t>Отчисления от ЕСН на улучшение оснащен.учреждений здравоохр.мед.оборудованием и приобретение спец.мед.автотранспорта</t>
  </si>
  <si>
    <t>Доходы от внешнеэкономической деятельности</t>
  </si>
  <si>
    <t>1010900</t>
  </si>
  <si>
    <t>Отчисления средств от налога на доходы на цели пенсионного страхования (обеспечения)</t>
  </si>
  <si>
    <t>Возврат бюджетных ссуд и проценты по ним(министерствам, ведомствам, предприятиям, организациям)</t>
  </si>
  <si>
    <t>4060000</t>
  </si>
  <si>
    <t>Фонд государственного резерва</t>
  </si>
  <si>
    <t>Доходы от оказания платных услуг и иной приносящей доход деятельности</t>
  </si>
  <si>
    <t>Налог с выручки организаций, применяющих упрощенную систему налогообложения</t>
  </si>
  <si>
    <t>6010000</t>
  </si>
  <si>
    <t>Иные поступления, носящие нерегулярный характер</t>
  </si>
  <si>
    <t xml:space="preserve">Приложение №4 к служебной записке ГБС МФ ПМР </t>
  </si>
  <si>
    <t>от ____________ № _______</t>
  </si>
  <si>
    <t xml:space="preserve">по состоянию на 01.04.2026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</si>
</sst>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_р_._-;\-* #,##0.00_р_._-;_-* &quot;-&quot;??_р_._-;_-@_-"/>
    <numFmt numFmtId="165" formatCode="_-* #,##0_р_._-;\-* #,##0_р_._-;_-* &quot;-&quot;_р_._-;_-@_-"/>
    <numFmt numFmtId="166" formatCode="_(* #,##0.00_);_(* \(#,##0.00\);_(* &quot;-&quot;??_);_(@_)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4" fillId="4" borderId="0" xfId="0" applyFont="1" applyFill="1"/>
    <xf numFmtId="0" fontId="3" fillId="0" borderId="0" xfId="0" applyFont="1"/>
    <xf numFmtId="4" fontId="6" fillId="0" borderId="0" xfId="0" applyNumberFormat="1" applyFont="1" applyAlignment="1">
      <alignment horizontal="right"/>
    </xf>
    <xf numFmtId="165" fontId="7" fillId="2" borderId="3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3" fillId="2" borderId="0" xfId="0" applyFont="1" applyFill="1"/>
    <xf numFmtId="165" fontId="7" fillId="0" borderId="5" xfId="1" applyNumberFormat="1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165" fontId="7" fillId="0" borderId="6" xfId="1" applyNumberFormat="1" applyFont="1" applyBorder="1" applyAlignment="1">
      <alignment horizontal="center" vertical="center"/>
    </xf>
    <xf numFmtId="165" fontId="7" fillId="0" borderId="8" xfId="1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165" fontId="7" fillId="2" borderId="8" xfId="1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165" fontId="7" fillId="2" borderId="6" xfId="0" applyNumberFormat="1" applyFont="1" applyFill="1" applyBorder="1" applyAlignment="1">
      <alignment horizontal="center" vertical="center"/>
    </xf>
    <xf numFmtId="165" fontId="3" fillId="0" borderId="5" xfId="1" applyNumberFormat="1" applyFont="1" applyBorder="1" applyAlignment="1">
      <alignment horizontal="center" vertical="center"/>
    </xf>
    <xf numFmtId="165" fontId="3" fillId="0" borderId="7" xfId="1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165" fontId="3" fillId="0" borderId="9" xfId="1" applyNumberFormat="1" applyFont="1" applyBorder="1" applyAlignment="1">
      <alignment horizontal="center" vertical="center"/>
    </xf>
    <xf numFmtId="164" fontId="8" fillId="2" borderId="0" xfId="0" applyNumberFormat="1" applyFont="1" applyFill="1"/>
    <xf numFmtId="165" fontId="7" fillId="0" borderId="6" xfId="1" applyNumberFormat="1" applyFont="1" applyFill="1" applyBorder="1" applyAlignment="1">
      <alignment horizontal="center" vertical="center"/>
    </xf>
    <xf numFmtId="165" fontId="7" fillId="0" borderId="5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/>
    <xf numFmtId="165" fontId="7" fillId="0" borderId="11" xfId="1" applyNumberFormat="1" applyFont="1" applyBorder="1" applyAlignment="1">
      <alignment horizontal="center" vertical="center"/>
    </xf>
    <xf numFmtId="165" fontId="7" fillId="0" borderId="12" xfId="1" applyNumberFormat="1" applyFont="1" applyBorder="1" applyAlignment="1">
      <alignment horizontal="center" vertical="center"/>
    </xf>
    <xf numFmtId="165" fontId="3" fillId="0" borderId="13" xfId="1" applyNumberFormat="1" applyFont="1" applyBorder="1" applyAlignment="1">
      <alignment horizontal="center" vertical="center"/>
    </xf>
    <xf numFmtId="165" fontId="3" fillId="0" borderId="14" xfId="1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/>
    </xf>
    <xf numFmtId="165" fontId="7" fillId="0" borderId="19" xfId="1" applyNumberFormat="1" applyFont="1" applyBorder="1" applyAlignment="1">
      <alignment horizontal="center" vertical="center"/>
    </xf>
    <xf numFmtId="165" fontId="3" fillId="0" borderId="8" xfId="1" applyNumberFormat="1" applyFont="1" applyBorder="1" applyAlignment="1">
      <alignment horizontal="center" vertical="center"/>
    </xf>
    <xf numFmtId="165" fontId="7" fillId="0" borderId="13" xfId="1" applyNumberFormat="1" applyFont="1" applyBorder="1" applyAlignment="1">
      <alignment horizontal="center" vertical="center"/>
    </xf>
    <xf numFmtId="165" fontId="7" fillId="0" borderId="15" xfId="0" applyNumberFormat="1" applyFont="1" applyBorder="1" applyAlignment="1">
      <alignment horizontal="center" vertical="center"/>
    </xf>
    <xf numFmtId="165" fontId="7" fillId="0" borderId="15" xfId="1" applyNumberFormat="1" applyFont="1" applyBorder="1" applyAlignment="1">
      <alignment horizontal="center" vertical="center"/>
    </xf>
    <xf numFmtId="165" fontId="7" fillId="0" borderId="17" xfId="1" applyNumberFormat="1" applyFont="1" applyBorder="1" applyAlignment="1">
      <alignment horizontal="center" vertical="center"/>
    </xf>
    <xf numFmtId="165" fontId="7" fillId="0" borderId="16" xfId="1" applyNumberFormat="1" applyFont="1" applyBorder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7" fillId="0" borderId="16" xfId="0" applyNumberFormat="1" applyFont="1" applyBorder="1" applyAlignment="1">
      <alignment horizontal="center" vertical="center"/>
    </xf>
    <xf numFmtId="165" fontId="7" fillId="0" borderId="3" xfId="1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/>
    </xf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4" fontId="7" fillId="0" borderId="0" xfId="0" applyNumberFormat="1" applyFont="1"/>
    <xf numFmtId="4" fontId="7" fillId="0" borderId="0" xfId="0" applyNumberFormat="1" applyFont="1" applyAlignment="1">
      <alignment horizontal="center"/>
    </xf>
    <xf numFmtId="4" fontId="9" fillId="0" borderId="0" xfId="0" applyNumberFormat="1" applyFont="1"/>
    <xf numFmtId="4" fontId="9" fillId="0" borderId="0" xfId="0" applyNumberFormat="1" applyFont="1" applyAlignment="1">
      <alignment horizontal="center"/>
    </xf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4" fontId="11" fillId="0" borderId="0" xfId="0" applyNumberFormat="1" applyFont="1"/>
    <xf numFmtId="4" fontId="11" fillId="0" borderId="0" xfId="0" applyNumberFormat="1" applyFont="1" applyAlignment="1">
      <alignment horizontal="center"/>
    </xf>
    <xf numFmtId="4" fontId="12" fillId="0" borderId="0" xfId="0" applyNumberFormat="1" applyFont="1"/>
    <xf numFmtId="4" fontId="12" fillId="0" borderId="0" xfId="0" applyNumberFormat="1" applyFont="1" applyAlignment="1">
      <alignment horizontal="center"/>
    </xf>
    <xf numFmtId="0" fontId="13" fillId="4" borderId="0" xfId="0" applyFont="1" applyFill="1"/>
    <xf numFmtId="0" fontId="14" fillId="4" borderId="0" xfId="0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164" fontId="14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/>
    <xf numFmtId="44" fontId="9" fillId="0" borderId="6" xfId="0" applyNumberFormat="1" applyFont="1" applyBorder="1" applyAlignment="1">
      <alignment wrapText="1"/>
    </xf>
    <xf numFmtId="2" fontId="16" fillId="0" borderId="0" xfId="0" applyNumberFormat="1" applyFont="1" applyAlignment="1">
      <alignment wrapText="1"/>
    </xf>
    <xf numFmtId="0" fontId="9" fillId="3" borderId="6" xfId="0" applyFont="1" applyFill="1" applyBorder="1" applyAlignment="1">
      <alignment wrapText="1"/>
    </xf>
    <xf numFmtId="0" fontId="16" fillId="0" borderId="0" xfId="0" applyFont="1" applyAlignment="1">
      <alignment wrapText="1"/>
    </xf>
    <xf numFmtId="0" fontId="9" fillId="0" borderId="6" xfId="0" applyFont="1" applyBorder="1" applyAlignment="1">
      <alignment wrapText="1"/>
    </xf>
    <xf numFmtId="0" fontId="13" fillId="0" borderId="6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/>
    <xf numFmtId="0" fontId="9" fillId="0" borderId="5" xfId="0" applyFont="1" applyBorder="1"/>
    <xf numFmtId="0" fontId="13" fillId="0" borderId="6" xfId="0" applyFont="1" applyBorder="1"/>
    <xf numFmtId="1" fontId="13" fillId="0" borderId="6" xfId="0" applyNumberFormat="1" applyFont="1" applyBorder="1" applyAlignment="1">
      <alignment horizontal="center" vertical="center"/>
    </xf>
    <xf numFmtId="3" fontId="13" fillId="0" borderId="6" xfId="0" applyNumberFormat="1" applyFont="1" applyBorder="1"/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/>
    <xf numFmtId="1" fontId="9" fillId="0" borderId="6" xfId="0" applyNumberFormat="1" applyFont="1" applyBorder="1" applyAlignment="1">
      <alignment horizontal="center" vertical="center"/>
    </xf>
    <xf numFmtId="3" fontId="9" fillId="0" borderId="6" xfId="0" applyNumberFormat="1" applyFont="1" applyBorder="1"/>
    <xf numFmtId="1" fontId="9" fillId="0" borderId="11" xfId="0" applyNumberFormat="1" applyFont="1" applyBorder="1" applyAlignment="1">
      <alignment horizontal="center" vertical="center"/>
    </xf>
    <xf numFmtId="3" fontId="9" fillId="0" borderId="11" xfId="0" applyNumberFormat="1" applyFont="1" applyBorder="1"/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/>
    <xf numFmtId="49" fontId="9" fillId="0" borderId="6" xfId="0" applyNumberFormat="1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/>
    <xf numFmtId="0" fontId="9" fillId="2" borderId="2" xfId="0" applyFont="1" applyFill="1" applyBorder="1" applyAlignment="1">
      <alignment wrapText="1"/>
    </xf>
    <xf numFmtId="0" fontId="9" fillId="2" borderId="2" xfId="0" applyFont="1" applyFill="1" applyBorder="1"/>
    <xf numFmtId="0" fontId="9" fillId="3" borderId="7" xfId="0" applyFont="1" applyFill="1" applyBorder="1" applyAlignment="1">
      <alignment wrapText="1"/>
    </xf>
    <xf numFmtId="0" fontId="9" fillId="0" borderId="7" xfId="0" applyFont="1" applyBorder="1"/>
    <xf numFmtId="0" fontId="9" fillId="3" borderId="8" xfId="0" applyFont="1" applyFill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7" xfId="0" applyFont="1" applyBorder="1" applyAlignment="1">
      <alignment horizontal="right"/>
    </xf>
    <xf numFmtId="0" fontId="9" fillId="0" borderId="5" xfId="0" applyFont="1" applyBorder="1" applyAlignment="1">
      <alignment wrapText="1"/>
    </xf>
    <xf numFmtId="0" fontId="9" fillId="0" borderId="8" xfId="0" applyFont="1" applyBorder="1" applyAlignment="1">
      <alignment horizontal="right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/>
    <xf numFmtId="0" fontId="9" fillId="2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/>
    </xf>
    <xf numFmtId="0" fontId="14" fillId="2" borderId="3" xfId="0" applyFont="1" applyFill="1" applyBorder="1"/>
    <xf numFmtId="0" fontId="13" fillId="0" borderId="0" xfId="0" applyFont="1"/>
    <xf numFmtId="0" fontId="9" fillId="0" borderId="0" xfId="0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/>
    </xf>
    <xf numFmtId="165" fontId="7" fillId="2" borderId="5" xfId="1" applyNumberFormat="1" applyFont="1" applyFill="1" applyBorder="1" applyAlignment="1">
      <alignment horizontal="center" vertical="center"/>
    </xf>
    <xf numFmtId="0" fontId="17" fillId="4" borderId="0" xfId="0" applyFont="1" applyFill="1" applyAlignment="1">
      <alignment horizontal="right"/>
    </xf>
    <xf numFmtId="0" fontId="9" fillId="4" borderId="0" xfId="0" applyFont="1" applyFill="1" applyAlignment="1">
      <alignment horizontal="center"/>
    </xf>
    <xf numFmtId="0" fontId="17" fillId="0" borderId="0" xfId="0" applyFont="1" applyAlignment="1">
      <alignment horizontal="right" vertical="center"/>
    </xf>
    <xf numFmtId="0" fontId="5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4" fontId="14" fillId="0" borderId="2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2" xr:uid="{95D54207-FB5F-4593-A371-22C42B490640}"/>
    <cellStyle name="Финансовый 2" xfId="1" xr:uid="{1BC8EE86-FA04-4A17-B449-5F11783C9239}"/>
    <cellStyle name="Финансовый 2 2" xfId="4" xr:uid="{7B125940-FCDC-42C6-A01F-959838657475}"/>
    <cellStyle name="Финансовый 3" xfId="3" xr:uid="{99C6E6CD-7B5C-4B00-A9C8-318B2D658115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169E8-5D62-41EB-9056-33C860018710}">
  <dimension ref="A1:K631"/>
  <sheetViews>
    <sheetView tabSelected="1" zoomScale="90" zoomScaleNormal="90" workbookViewId="0">
      <pane xSplit="2" ySplit="7" topLeftCell="C48" activePane="bottomRight" state="frozen"/>
      <selection pane="topRight" activeCell="C1" sqref="C1"/>
      <selection pane="bottomLeft" activeCell="A8" sqref="A8"/>
      <selection pane="bottomRight" activeCell="B48" sqref="B48"/>
    </sheetView>
  </sheetViews>
  <sheetFormatPr defaultColWidth="58.28515625" defaultRowHeight="15.75" x14ac:dyDescent="0.25"/>
  <cols>
    <col min="1" max="1" width="8.85546875" style="122" customWidth="1"/>
    <col min="2" max="2" width="61.42578125" style="122" customWidth="1"/>
    <col min="3" max="3" width="16.28515625" style="47" bestFit="1" customWidth="1"/>
    <col min="4" max="5" width="14.7109375" style="47" bestFit="1" customWidth="1"/>
    <col min="6" max="7" width="15" style="47" bestFit="1" customWidth="1"/>
    <col min="8" max="8" width="14.7109375" style="47" bestFit="1" customWidth="1"/>
    <col min="9" max="9" width="15.140625" style="47" bestFit="1" customWidth="1"/>
    <col min="10" max="10" width="13.5703125" style="47" bestFit="1" customWidth="1"/>
    <col min="11" max="11" width="17.42578125" style="48" bestFit="1" customWidth="1"/>
    <col min="12" max="12" width="14" style="2" customWidth="1"/>
    <col min="13" max="13" width="20.28515625" style="2" customWidth="1"/>
    <col min="14" max="14" width="19" style="2" customWidth="1"/>
    <col min="15" max="15" width="15" style="2" customWidth="1"/>
    <col min="16" max="16" width="18.5703125" style="2" customWidth="1"/>
    <col min="17" max="250" width="58.28515625" style="2"/>
    <col min="251" max="251" width="8" style="2" customWidth="1"/>
    <col min="252" max="252" width="67" style="2" customWidth="1"/>
    <col min="253" max="253" width="13.85546875" style="2" customWidth="1"/>
    <col min="254" max="256" width="13.85546875" style="2" bestFit="1" customWidth="1"/>
    <col min="257" max="257" width="12.7109375" style="2" bestFit="1" customWidth="1"/>
    <col min="258" max="258" width="14.28515625" style="2" customWidth="1"/>
    <col min="259" max="259" width="15.28515625" style="2" bestFit="1" customWidth="1"/>
    <col min="260" max="260" width="12.7109375" style="2" bestFit="1" customWidth="1"/>
    <col min="261" max="261" width="15.42578125" style="2" bestFit="1" customWidth="1"/>
    <col min="262" max="262" width="17.7109375" style="2" bestFit="1" customWidth="1"/>
    <col min="263" max="263" width="7.7109375" style="2" bestFit="1" customWidth="1"/>
    <col min="264" max="264" width="13.28515625" style="2" customWidth="1"/>
    <col min="265" max="265" width="23.5703125" style="2" customWidth="1"/>
    <col min="266" max="506" width="58.28515625" style="2"/>
    <col min="507" max="507" width="8" style="2" customWidth="1"/>
    <col min="508" max="508" width="67" style="2" customWidth="1"/>
    <col min="509" max="509" width="13.85546875" style="2" customWidth="1"/>
    <col min="510" max="512" width="13.85546875" style="2" bestFit="1" customWidth="1"/>
    <col min="513" max="513" width="12.7109375" style="2" bestFit="1" customWidth="1"/>
    <col min="514" max="514" width="14.28515625" style="2" customWidth="1"/>
    <col min="515" max="515" width="15.28515625" style="2" bestFit="1" customWidth="1"/>
    <col min="516" max="516" width="12.7109375" style="2" bestFit="1" customWidth="1"/>
    <col min="517" max="517" width="15.42578125" style="2" bestFit="1" customWidth="1"/>
    <col min="518" max="518" width="17.7109375" style="2" bestFit="1" customWidth="1"/>
    <col min="519" max="519" width="7.7109375" style="2" bestFit="1" customWidth="1"/>
    <col min="520" max="520" width="13.28515625" style="2" customWidth="1"/>
    <col min="521" max="521" width="23.5703125" style="2" customWidth="1"/>
    <col min="522" max="762" width="58.28515625" style="2"/>
    <col min="763" max="763" width="8" style="2" customWidth="1"/>
    <col min="764" max="764" width="67" style="2" customWidth="1"/>
    <col min="765" max="765" width="13.85546875" style="2" customWidth="1"/>
    <col min="766" max="768" width="13.85546875" style="2" bestFit="1" customWidth="1"/>
    <col min="769" max="769" width="12.7109375" style="2" bestFit="1" customWidth="1"/>
    <col min="770" max="770" width="14.28515625" style="2" customWidth="1"/>
    <col min="771" max="771" width="15.28515625" style="2" bestFit="1" customWidth="1"/>
    <col min="772" max="772" width="12.7109375" style="2" bestFit="1" customWidth="1"/>
    <col min="773" max="773" width="15.42578125" style="2" bestFit="1" customWidth="1"/>
    <col min="774" max="774" width="17.7109375" style="2" bestFit="1" customWidth="1"/>
    <col min="775" max="775" width="7.7109375" style="2" bestFit="1" customWidth="1"/>
    <col min="776" max="776" width="13.28515625" style="2" customWidth="1"/>
    <col min="777" max="777" width="23.5703125" style="2" customWidth="1"/>
    <col min="778" max="1018" width="58.28515625" style="2"/>
    <col min="1019" max="1019" width="8" style="2" customWidth="1"/>
    <col min="1020" max="1020" width="67" style="2" customWidth="1"/>
    <col min="1021" max="1021" width="13.85546875" style="2" customWidth="1"/>
    <col min="1022" max="1024" width="13.85546875" style="2" bestFit="1" customWidth="1"/>
    <col min="1025" max="1025" width="12.7109375" style="2" bestFit="1" customWidth="1"/>
    <col min="1026" max="1026" width="14.28515625" style="2" customWidth="1"/>
    <col min="1027" max="1027" width="15.28515625" style="2" bestFit="1" customWidth="1"/>
    <col min="1028" max="1028" width="12.7109375" style="2" bestFit="1" customWidth="1"/>
    <col min="1029" max="1029" width="15.42578125" style="2" bestFit="1" customWidth="1"/>
    <col min="1030" max="1030" width="17.7109375" style="2" bestFit="1" customWidth="1"/>
    <col min="1031" max="1031" width="7.7109375" style="2" bestFit="1" customWidth="1"/>
    <col min="1032" max="1032" width="13.28515625" style="2" customWidth="1"/>
    <col min="1033" max="1033" width="23.5703125" style="2" customWidth="1"/>
    <col min="1034" max="1274" width="58.28515625" style="2"/>
    <col min="1275" max="1275" width="8" style="2" customWidth="1"/>
    <col min="1276" max="1276" width="67" style="2" customWidth="1"/>
    <col min="1277" max="1277" width="13.85546875" style="2" customWidth="1"/>
    <col min="1278" max="1280" width="13.85546875" style="2" bestFit="1" customWidth="1"/>
    <col min="1281" max="1281" width="12.7109375" style="2" bestFit="1" customWidth="1"/>
    <col min="1282" max="1282" width="14.28515625" style="2" customWidth="1"/>
    <col min="1283" max="1283" width="15.28515625" style="2" bestFit="1" customWidth="1"/>
    <col min="1284" max="1284" width="12.7109375" style="2" bestFit="1" customWidth="1"/>
    <col min="1285" max="1285" width="15.42578125" style="2" bestFit="1" customWidth="1"/>
    <col min="1286" max="1286" width="17.7109375" style="2" bestFit="1" customWidth="1"/>
    <col min="1287" max="1287" width="7.7109375" style="2" bestFit="1" customWidth="1"/>
    <col min="1288" max="1288" width="13.28515625" style="2" customWidth="1"/>
    <col min="1289" max="1289" width="23.5703125" style="2" customWidth="1"/>
    <col min="1290" max="1530" width="58.28515625" style="2"/>
    <col min="1531" max="1531" width="8" style="2" customWidth="1"/>
    <col min="1532" max="1532" width="67" style="2" customWidth="1"/>
    <col min="1533" max="1533" width="13.85546875" style="2" customWidth="1"/>
    <col min="1534" max="1536" width="13.85546875" style="2" bestFit="1" customWidth="1"/>
    <col min="1537" max="1537" width="12.7109375" style="2" bestFit="1" customWidth="1"/>
    <col min="1538" max="1538" width="14.28515625" style="2" customWidth="1"/>
    <col min="1539" max="1539" width="15.28515625" style="2" bestFit="1" customWidth="1"/>
    <col min="1540" max="1540" width="12.7109375" style="2" bestFit="1" customWidth="1"/>
    <col min="1541" max="1541" width="15.42578125" style="2" bestFit="1" customWidth="1"/>
    <col min="1542" max="1542" width="17.7109375" style="2" bestFit="1" customWidth="1"/>
    <col min="1543" max="1543" width="7.7109375" style="2" bestFit="1" customWidth="1"/>
    <col min="1544" max="1544" width="13.28515625" style="2" customWidth="1"/>
    <col min="1545" max="1545" width="23.5703125" style="2" customWidth="1"/>
    <col min="1546" max="1786" width="58.28515625" style="2"/>
    <col min="1787" max="1787" width="8" style="2" customWidth="1"/>
    <col min="1788" max="1788" width="67" style="2" customWidth="1"/>
    <col min="1789" max="1789" width="13.85546875" style="2" customWidth="1"/>
    <col min="1790" max="1792" width="13.85546875" style="2" bestFit="1" customWidth="1"/>
    <col min="1793" max="1793" width="12.7109375" style="2" bestFit="1" customWidth="1"/>
    <col min="1794" max="1794" width="14.28515625" style="2" customWidth="1"/>
    <col min="1795" max="1795" width="15.28515625" style="2" bestFit="1" customWidth="1"/>
    <col min="1796" max="1796" width="12.7109375" style="2" bestFit="1" customWidth="1"/>
    <col min="1797" max="1797" width="15.42578125" style="2" bestFit="1" customWidth="1"/>
    <col min="1798" max="1798" width="17.7109375" style="2" bestFit="1" customWidth="1"/>
    <col min="1799" max="1799" width="7.7109375" style="2" bestFit="1" customWidth="1"/>
    <col min="1800" max="1800" width="13.28515625" style="2" customWidth="1"/>
    <col min="1801" max="1801" width="23.5703125" style="2" customWidth="1"/>
    <col min="1802" max="2042" width="58.28515625" style="2"/>
    <col min="2043" max="2043" width="8" style="2" customWidth="1"/>
    <col min="2044" max="2044" width="67" style="2" customWidth="1"/>
    <col min="2045" max="2045" width="13.85546875" style="2" customWidth="1"/>
    <col min="2046" max="2048" width="13.85546875" style="2" bestFit="1" customWidth="1"/>
    <col min="2049" max="2049" width="12.7109375" style="2" bestFit="1" customWidth="1"/>
    <col min="2050" max="2050" width="14.28515625" style="2" customWidth="1"/>
    <col min="2051" max="2051" width="15.28515625" style="2" bestFit="1" customWidth="1"/>
    <col min="2052" max="2052" width="12.7109375" style="2" bestFit="1" customWidth="1"/>
    <col min="2053" max="2053" width="15.42578125" style="2" bestFit="1" customWidth="1"/>
    <col min="2054" max="2054" width="17.7109375" style="2" bestFit="1" customWidth="1"/>
    <col min="2055" max="2055" width="7.7109375" style="2" bestFit="1" customWidth="1"/>
    <col min="2056" max="2056" width="13.28515625" style="2" customWidth="1"/>
    <col min="2057" max="2057" width="23.5703125" style="2" customWidth="1"/>
    <col min="2058" max="2298" width="58.28515625" style="2"/>
    <col min="2299" max="2299" width="8" style="2" customWidth="1"/>
    <col min="2300" max="2300" width="67" style="2" customWidth="1"/>
    <col min="2301" max="2301" width="13.85546875" style="2" customWidth="1"/>
    <col min="2302" max="2304" width="13.85546875" style="2" bestFit="1" customWidth="1"/>
    <col min="2305" max="2305" width="12.7109375" style="2" bestFit="1" customWidth="1"/>
    <col min="2306" max="2306" width="14.28515625" style="2" customWidth="1"/>
    <col min="2307" max="2307" width="15.28515625" style="2" bestFit="1" customWidth="1"/>
    <col min="2308" max="2308" width="12.7109375" style="2" bestFit="1" customWidth="1"/>
    <col min="2309" max="2309" width="15.42578125" style="2" bestFit="1" customWidth="1"/>
    <col min="2310" max="2310" width="17.7109375" style="2" bestFit="1" customWidth="1"/>
    <col min="2311" max="2311" width="7.7109375" style="2" bestFit="1" customWidth="1"/>
    <col min="2312" max="2312" width="13.28515625" style="2" customWidth="1"/>
    <col min="2313" max="2313" width="23.5703125" style="2" customWidth="1"/>
    <col min="2314" max="2554" width="58.28515625" style="2"/>
    <col min="2555" max="2555" width="8" style="2" customWidth="1"/>
    <col min="2556" max="2556" width="67" style="2" customWidth="1"/>
    <col min="2557" max="2557" width="13.85546875" style="2" customWidth="1"/>
    <col min="2558" max="2560" width="13.85546875" style="2" bestFit="1" customWidth="1"/>
    <col min="2561" max="2561" width="12.7109375" style="2" bestFit="1" customWidth="1"/>
    <col min="2562" max="2562" width="14.28515625" style="2" customWidth="1"/>
    <col min="2563" max="2563" width="15.28515625" style="2" bestFit="1" customWidth="1"/>
    <col min="2564" max="2564" width="12.7109375" style="2" bestFit="1" customWidth="1"/>
    <col min="2565" max="2565" width="15.42578125" style="2" bestFit="1" customWidth="1"/>
    <col min="2566" max="2566" width="17.7109375" style="2" bestFit="1" customWidth="1"/>
    <col min="2567" max="2567" width="7.7109375" style="2" bestFit="1" customWidth="1"/>
    <col min="2568" max="2568" width="13.28515625" style="2" customWidth="1"/>
    <col min="2569" max="2569" width="23.5703125" style="2" customWidth="1"/>
    <col min="2570" max="2810" width="58.28515625" style="2"/>
    <col min="2811" max="2811" width="8" style="2" customWidth="1"/>
    <col min="2812" max="2812" width="67" style="2" customWidth="1"/>
    <col min="2813" max="2813" width="13.85546875" style="2" customWidth="1"/>
    <col min="2814" max="2816" width="13.85546875" style="2" bestFit="1" customWidth="1"/>
    <col min="2817" max="2817" width="12.7109375" style="2" bestFit="1" customWidth="1"/>
    <col min="2818" max="2818" width="14.28515625" style="2" customWidth="1"/>
    <col min="2819" max="2819" width="15.28515625" style="2" bestFit="1" customWidth="1"/>
    <col min="2820" max="2820" width="12.7109375" style="2" bestFit="1" customWidth="1"/>
    <col min="2821" max="2821" width="15.42578125" style="2" bestFit="1" customWidth="1"/>
    <col min="2822" max="2822" width="17.7109375" style="2" bestFit="1" customWidth="1"/>
    <col min="2823" max="2823" width="7.7109375" style="2" bestFit="1" customWidth="1"/>
    <col min="2824" max="2824" width="13.28515625" style="2" customWidth="1"/>
    <col min="2825" max="2825" width="23.5703125" style="2" customWidth="1"/>
    <col min="2826" max="3066" width="58.28515625" style="2"/>
    <col min="3067" max="3067" width="8" style="2" customWidth="1"/>
    <col min="3068" max="3068" width="67" style="2" customWidth="1"/>
    <col min="3069" max="3069" width="13.85546875" style="2" customWidth="1"/>
    <col min="3070" max="3072" width="13.85546875" style="2" bestFit="1" customWidth="1"/>
    <col min="3073" max="3073" width="12.7109375" style="2" bestFit="1" customWidth="1"/>
    <col min="3074" max="3074" width="14.28515625" style="2" customWidth="1"/>
    <col min="3075" max="3075" width="15.28515625" style="2" bestFit="1" customWidth="1"/>
    <col min="3076" max="3076" width="12.7109375" style="2" bestFit="1" customWidth="1"/>
    <col min="3077" max="3077" width="15.42578125" style="2" bestFit="1" customWidth="1"/>
    <col min="3078" max="3078" width="17.7109375" style="2" bestFit="1" customWidth="1"/>
    <col min="3079" max="3079" width="7.7109375" style="2" bestFit="1" customWidth="1"/>
    <col min="3080" max="3080" width="13.28515625" style="2" customWidth="1"/>
    <col min="3081" max="3081" width="23.5703125" style="2" customWidth="1"/>
    <col min="3082" max="3322" width="58.28515625" style="2"/>
    <col min="3323" max="3323" width="8" style="2" customWidth="1"/>
    <col min="3324" max="3324" width="67" style="2" customWidth="1"/>
    <col min="3325" max="3325" width="13.85546875" style="2" customWidth="1"/>
    <col min="3326" max="3328" width="13.85546875" style="2" bestFit="1" customWidth="1"/>
    <col min="3329" max="3329" width="12.7109375" style="2" bestFit="1" customWidth="1"/>
    <col min="3330" max="3330" width="14.28515625" style="2" customWidth="1"/>
    <col min="3331" max="3331" width="15.28515625" style="2" bestFit="1" customWidth="1"/>
    <col min="3332" max="3332" width="12.7109375" style="2" bestFit="1" customWidth="1"/>
    <col min="3333" max="3333" width="15.42578125" style="2" bestFit="1" customWidth="1"/>
    <col min="3334" max="3334" width="17.7109375" style="2" bestFit="1" customWidth="1"/>
    <col min="3335" max="3335" width="7.7109375" style="2" bestFit="1" customWidth="1"/>
    <col min="3336" max="3336" width="13.28515625" style="2" customWidth="1"/>
    <col min="3337" max="3337" width="23.5703125" style="2" customWidth="1"/>
    <col min="3338" max="3578" width="58.28515625" style="2"/>
    <col min="3579" max="3579" width="8" style="2" customWidth="1"/>
    <col min="3580" max="3580" width="67" style="2" customWidth="1"/>
    <col min="3581" max="3581" width="13.85546875" style="2" customWidth="1"/>
    <col min="3582" max="3584" width="13.85546875" style="2" bestFit="1" customWidth="1"/>
    <col min="3585" max="3585" width="12.7109375" style="2" bestFit="1" customWidth="1"/>
    <col min="3586" max="3586" width="14.28515625" style="2" customWidth="1"/>
    <col min="3587" max="3587" width="15.28515625" style="2" bestFit="1" customWidth="1"/>
    <col min="3588" max="3588" width="12.7109375" style="2" bestFit="1" customWidth="1"/>
    <col min="3589" max="3589" width="15.42578125" style="2" bestFit="1" customWidth="1"/>
    <col min="3590" max="3590" width="17.7109375" style="2" bestFit="1" customWidth="1"/>
    <col min="3591" max="3591" width="7.7109375" style="2" bestFit="1" customWidth="1"/>
    <col min="3592" max="3592" width="13.28515625" style="2" customWidth="1"/>
    <col min="3593" max="3593" width="23.5703125" style="2" customWidth="1"/>
    <col min="3594" max="3834" width="58.28515625" style="2"/>
    <col min="3835" max="3835" width="8" style="2" customWidth="1"/>
    <col min="3836" max="3836" width="67" style="2" customWidth="1"/>
    <col min="3837" max="3837" width="13.85546875" style="2" customWidth="1"/>
    <col min="3838" max="3840" width="13.85546875" style="2" bestFit="1" customWidth="1"/>
    <col min="3841" max="3841" width="12.7109375" style="2" bestFit="1" customWidth="1"/>
    <col min="3842" max="3842" width="14.28515625" style="2" customWidth="1"/>
    <col min="3843" max="3843" width="15.28515625" style="2" bestFit="1" customWidth="1"/>
    <col min="3844" max="3844" width="12.7109375" style="2" bestFit="1" customWidth="1"/>
    <col min="3845" max="3845" width="15.42578125" style="2" bestFit="1" customWidth="1"/>
    <col min="3846" max="3846" width="17.7109375" style="2" bestFit="1" customWidth="1"/>
    <col min="3847" max="3847" width="7.7109375" style="2" bestFit="1" customWidth="1"/>
    <col min="3848" max="3848" width="13.28515625" style="2" customWidth="1"/>
    <col min="3849" max="3849" width="23.5703125" style="2" customWidth="1"/>
    <col min="3850" max="4090" width="58.28515625" style="2"/>
    <col min="4091" max="4091" width="8" style="2" customWidth="1"/>
    <col min="4092" max="4092" width="67" style="2" customWidth="1"/>
    <col min="4093" max="4093" width="13.85546875" style="2" customWidth="1"/>
    <col min="4094" max="4096" width="13.85546875" style="2" bestFit="1" customWidth="1"/>
    <col min="4097" max="4097" width="12.7109375" style="2" bestFit="1" customWidth="1"/>
    <col min="4098" max="4098" width="14.28515625" style="2" customWidth="1"/>
    <col min="4099" max="4099" width="15.28515625" style="2" bestFit="1" customWidth="1"/>
    <col min="4100" max="4100" width="12.7109375" style="2" bestFit="1" customWidth="1"/>
    <col min="4101" max="4101" width="15.42578125" style="2" bestFit="1" customWidth="1"/>
    <col min="4102" max="4102" width="17.7109375" style="2" bestFit="1" customWidth="1"/>
    <col min="4103" max="4103" width="7.7109375" style="2" bestFit="1" customWidth="1"/>
    <col min="4104" max="4104" width="13.28515625" style="2" customWidth="1"/>
    <col min="4105" max="4105" width="23.5703125" style="2" customWidth="1"/>
    <col min="4106" max="4346" width="58.28515625" style="2"/>
    <col min="4347" max="4347" width="8" style="2" customWidth="1"/>
    <col min="4348" max="4348" width="67" style="2" customWidth="1"/>
    <col min="4349" max="4349" width="13.85546875" style="2" customWidth="1"/>
    <col min="4350" max="4352" width="13.85546875" style="2" bestFit="1" customWidth="1"/>
    <col min="4353" max="4353" width="12.7109375" style="2" bestFit="1" customWidth="1"/>
    <col min="4354" max="4354" width="14.28515625" style="2" customWidth="1"/>
    <col min="4355" max="4355" width="15.28515625" style="2" bestFit="1" customWidth="1"/>
    <col min="4356" max="4356" width="12.7109375" style="2" bestFit="1" customWidth="1"/>
    <col min="4357" max="4357" width="15.42578125" style="2" bestFit="1" customWidth="1"/>
    <col min="4358" max="4358" width="17.7109375" style="2" bestFit="1" customWidth="1"/>
    <col min="4359" max="4359" width="7.7109375" style="2" bestFit="1" customWidth="1"/>
    <col min="4360" max="4360" width="13.28515625" style="2" customWidth="1"/>
    <col min="4361" max="4361" width="23.5703125" style="2" customWidth="1"/>
    <col min="4362" max="4602" width="58.28515625" style="2"/>
    <col min="4603" max="4603" width="8" style="2" customWidth="1"/>
    <col min="4604" max="4604" width="67" style="2" customWidth="1"/>
    <col min="4605" max="4605" width="13.85546875" style="2" customWidth="1"/>
    <col min="4606" max="4608" width="13.85546875" style="2" bestFit="1" customWidth="1"/>
    <col min="4609" max="4609" width="12.7109375" style="2" bestFit="1" customWidth="1"/>
    <col min="4610" max="4610" width="14.28515625" style="2" customWidth="1"/>
    <col min="4611" max="4611" width="15.28515625" style="2" bestFit="1" customWidth="1"/>
    <col min="4612" max="4612" width="12.7109375" style="2" bestFit="1" customWidth="1"/>
    <col min="4613" max="4613" width="15.42578125" style="2" bestFit="1" customWidth="1"/>
    <col min="4614" max="4614" width="17.7109375" style="2" bestFit="1" customWidth="1"/>
    <col min="4615" max="4615" width="7.7109375" style="2" bestFit="1" customWidth="1"/>
    <col min="4616" max="4616" width="13.28515625" style="2" customWidth="1"/>
    <col min="4617" max="4617" width="23.5703125" style="2" customWidth="1"/>
    <col min="4618" max="4858" width="58.28515625" style="2"/>
    <col min="4859" max="4859" width="8" style="2" customWidth="1"/>
    <col min="4860" max="4860" width="67" style="2" customWidth="1"/>
    <col min="4861" max="4861" width="13.85546875" style="2" customWidth="1"/>
    <col min="4862" max="4864" width="13.85546875" style="2" bestFit="1" customWidth="1"/>
    <col min="4865" max="4865" width="12.7109375" style="2" bestFit="1" customWidth="1"/>
    <col min="4866" max="4866" width="14.28515625" style="2" customWidth="1"/>
    <col min="4867" max="4867" width="15.28515625" style="2" bestFit="1" customWidth="1"/>
    <col min="4868" max="4868" width="12.7109375" style="2" bestFit="1" customWidth="1"/>
    <col min="4869" max="4869" width="15.42578125" style="2" bestFit="1" customWidth="1"/>
    <col min="4870" max="4870" width="17.7109375" style="2" bestFit="1" customWidth="1"/>
    <col min="4871" max="4871" width="7.7109375" style="2" bestFit="1" customWidth="1"/>
    <col min="4872" max="4872" width="13.28515625" style="2" customWidth="1"/>
    <col min="4873" max="4873" width="23.5703125" style="2" customWidth="1"/>
    <col min="4874" max="5114" width="58.28515625" style="2"/>
    <col min="5115" max="5115" width="8" style="2" customWidth="1"/>
    <col min="5116" max="5116" width="67" style="2" customWidth="1"/>
    <col min="5117" max="5117" width="13.85546875" style="2" customWidth="1"/>
    <col min="5118" max="5120" width="13.85546875" style="2" bestFit="1" customWidth="1"/>
    <col min="5121" max="5121" width="12.7109375" style="2" bestFit="1" customWidth="1"/>
    <col min="5122" max="5122" width="14.28515625" style="2" customWidth="1"/>
    <col min="5123" max="5123" width="15.28515625" style="2" bestFit="1" customWidth="1"/>
    <col min="5124" max="5124" width="12.7109375" style="2" bestFit="1" customWidth="1"/>
    <col min="5125" max="5125" width="15.42578125" style="2" bestFit="1" customWidth="1"/>
    <col min="5126" max="5126" width="17.7109375" style="2" bestFit="1" customWidth="1"/>
    <col min="5127" max="5127" width="7.7109375" style="2" bestFit="1" customWidth="1"/>
    <col min="5128" max="5128" width="13.28515625" style="2" customWidth="1"/>
    <col min="5129" max="5129" width="23.5703125" style="2" customWidth="1"/>
    <col min="5130" max="5370" width="58.28515625" style="2"/>
    <col min="5371" max="5371" width="8" style="2" customWidth="1"/>
    <col min="5372" max="5372" width="67" style="2" customWidth="1"/>
    <col min="5373" max="5373" width="13.85546875" style="2" customWidth="1"/>
    <col min="5374" max="5376" width="13.85546875" style="2" bestFit="1" customWidth="1"/>
    <col min="5377" max="5377" width="12.7109375" style="2" bestFit="1" customWidth="1"/>
    <col min="5378" max="5378" width="14.28515625" style="2" customWidth="1"/>
    <col min="5379" max="5379" width="15.28515625" style="2" bestFit="1" customWidth="1"/>
    <col min="5380" max="5380" width="12.7109375" style="2" bestFit="1" customWidth="1"/>
    <col min="5381" max="5381" width="15.42578125" style="2" bestFit="1" customWidth="1"/>
    <col min="5382" max="5382" width="17.7109375" style="2" bestFit="1" customWidth="1"/>
    <col min="5383" max="5383" width="7.7109375" style="2" bestFit="1" customWidth="1"/>
    <col min="5384" max="5384" width="13.28515625" style="2" customWidth="1"/>
    <col min="5385" max="5385" width="23.5703125" style="2" customWidth="1"/>
    <col min="5386" max="5626" width="58.28515625" style="2"/>
    <col min="5627" max="5627" width="8" style="2" customWidth="1"/>
    <col min="5628" max="5628" width="67" style="2" customWidth="1"/>
    <col min="5629" max="5629" width="13.85546875" style="2" customWidth="1"/>
    <col min="5630" max="5632" width="13.85546875" style="2" bestFit="1" customWidth="1"/>
    <col min="5633" max="5633" width="12.7109375" style="2" bestFit="1" customWidth="1"/>
    <col min="5634" max="5634" width="14.28515625" style="2" customWidth="1"/>
    <col min="5635" max="5635" width="15.28515625" style="2" bestFit="1" customWidth="1"/>
    <col min="5636" max="5636" width="12.7109375" style="2" bestFit="1" customWidth="1"/>
    <col min="5637" max="5637" width="15.42578125" style="2" bestFit="1" customWidth="1"/>
    <col min="5638" max="5638" width="17.7109375" style="2" bestFit="1" customWidth="1"/>
    <col min="5639" max="5639" width="7.7109375" style="2" bestFit="1" customWidth="1"/>
    <col min="5640" max="5640" width="13.28515625" style="2" customWidth="1"/>
    <col min="5641" max="5641" width="23.5703125" style="2" customWidth="1"/>
    <col min="5642" max="5882" width="58.28515625" style="2"/>
    <col min="5883" max="5883" width="8" style="2" customWidth="1"/>
    <col min="5884" max="5884" width="67" style="2" customWidth="1"/>
    <col min="5885" max="5885" width="13.85546875" style="2" customWidth="1"/>
    <col min="5886" max="5888" width="13.85546875" style="2" bestFit="1" customWidth="1"/>
    <col min="5889" max="5889" width="12.7109375" style="2" bestFit="1" customWidth="1"/>
    <col min="5890" max="5890" width="14.28515625" style="2" customWidth="1"/>
    <col min="5891" max="5891" width="15.28515625" style="2" bestFit="1" customWidth="1"/>
    <col min="5892" max="5892" width="12.7109375" style="2" bestFit="1" customWidth="1"/>
    <col min="5893" max="5893" width="15.42578125" style="2" bestFit="1" customWidth="1"/>
    <col min="5894" max="5894" width="17.7109375" style="2" bestFit="1" customWidth="1"/>
    <col min="5895" max="5895" width="7.7109375" style="2" bestFit="1" customWidth="1"/>
    <col min="5896" max="5896" width="13.28515625" style="2" customWidth="1"/>
    <col min="5897" max="5897" width="23.5703125" style="2" customWidth="1"/>
    <col min="5898" max="6138" width="58.28515625" style="2"/>
    <col min="6139" max="6139" width="8" style="2" customWidth="1"/>
    <col min="6140" max="6140" width="67" style="2" customWidth="1"/>
    <col min="6141" max="6141" width="13.85546875" style="2" customWidth="1"/>
    <col min="6142" max="6144" width="13.85546875" style="2" bestFit="1" customWidth="1"/>
    <col min="6145" max="6145" width="12.7109375" style="2" bestFit="1" customWidth="1"/>
    <col min="6146" max="6146" width="14.28515625" style="2" customWidth="1"/>
    <col min="6147" max="6147" width="15.28515625" style="2" bestFit="1" customWidth="1"/>
    <col min="6148" max="6148" width="12.7109375" style="2" bestFit="1" customWidth="1"/>
    <col min="6149" max="6149" width="15.42578125" style="2" bestFit="1" customWidth="1"/>
    <col min="6150" max="6150" width="17.7109375" style="2" bestFit="1" customWidth="1"/>
    <col min="6151" max="6151" width="7.7109375" style="2" bestFit="1" customWidth="1"/>
    <col min="6152" max="6152" width="13.28515625" style="2" customWidth="1"/>
    <col min="6153" max="6153" width="23.5703125" style="2" customWidth="1"/>
    <col min="6154" max="6394" width="58.28515625" style="2"/>
    <col min="6395" max="6395" width="8" style="2" customWidth="1"/>
    <col min="6396" max="6396" width="67" style="2" customWidth="1"/>
    <col min="6397" max="6397" width="13.85546875" style="2" customWidth="1"/>
    <col min="6398" max="6400" width="13.85546875" style="2" bestFit="1" customWidth="1"/>
    <col min="6401" max="6401" width="12.7109375" style="2" bestFit="1" customWidth="1"/>
    <col min="6402" max="6402" width="14.28515625" style="2" customWidth="1"/>
    <col min="6403" max="6403" width="15.28515625" style="2" bestFit="1" customWidth="1"/>
    <col min="6404" max="6404" width="12.7109375" style="2" bestFit="1" customWidth="1"/>
    <col min="6405" max="6405" width="15.42578125" style="2" bestFit="1" customWidth="1"/>
    <col min="6406" max="6406" width="17.7109375" style="2" bestFit="1" customWidth="1"/>
    <col min="6407" max="6407" width="7.7109375" style="2" bestFit="1" customWidth="1"/>
    <col min="6408" max="6408" width="13.28515625" style="2" customWidth="1"/>
    <col min="6409" max="6409" width="23.5703125" style="2" customWidth="1"/>
    <col min="6410" max="6650" width="58.28515625" style="2"/>
    <col min="6651" max="6651" width="8" style="2" customWidth="1"/>
    <col min="6652" max="6652" width="67" style="2" customWidth="1"/>
    <col min="6653" max="6653" width="13.85546875" style="2" customWidth="1"/>
    <col min="6654" max="6656" width="13.85546875" style="2" bestFit="1" customWidth="1"/>
    <col min="6657" max="6657" width="12.7109375" style="2" bestFit="1" customWidth="1"/>
    <col min="6658" max="6658" width="14.28515625" style="2" customWidth="1"/>
    <col min="6659" max="6659" width="15.28515625" style="2" bestFit="1" customWidth="1"/>
    <col min="6660" max="6660" width="12.7109375" style="2" bestFit="1" customWidth="1"/>
    <col min="6661" max="6661" width="15.42578125" style="2" bestFit="1" customWidth="1"/>
    <col min="6662" max="6662" width="17.7109375" style="2" bestFit="1" customWidth="1"/>
    <col min="6663" max="6663" width="7.7109375" style="2" bestFit="1" customWidth="1"/>
    <col min="6664" max="6664" width="13.28515625" style="2" customWidth="1"/>
    <col min="6665" max="6665" width="23.5703125" style="2" customWidth="1"/>
    <col min="6666" max="6906" width="58.28515625" style="2"/>
    <col min="6907" max="6907" width="8" style="2" customWidth="1"/>
    <col min="6908" max="6908" width="67" style="2" customWidth="1"/>
    <col min="6909" max="6909" width="13.85546875" style="2" customWidth="1"/>
    <col min="6910" max="6912" width="13.85546875" style="2" bestFit="1" customWidth="1"/>
    <col min="6913" max="6913" width="12.7109375" style="2" bestFit="1" customWidth="1"/>
    <col min="6914" max="6914" width="14.28515625" style="2" customWidth="1"/>
    <col min="6915" max="6915" width="15.28515625" style="2" bestFit="1" customWidth="1"/>
    <col min="6916" max="6916" width="12.7109375" style="2" bestFit="1" customWidth="1"/>
    <col min="6917" max="6917" width="15.42578125" style="2" bestFit="1" customWidth="1"/>
    <col min="6918" max="6918" width="17.7109375" style="2" bestFit="1" customWidth="1"/>
    <col min="6919" max="6919" width="7.7109375" style="2" bestFit="1" customWidth="1"/>
    <col min="6920" max="6920" width="13.28515625" style="2" customWidth="1"/>
    <col min="6921" max="6921" width="23.5703125" style="2" customWidth="1"/>
    <col min="6922" max="7162" width="58.28515625" style="2"/>
    <col min="7163" max="7163" width="8" style="2" customWidth="1"/>
    <col min="7164" max="7164" width="67" style="2" customWidth="1"/>
    <col min="7165" max="7165" width="13.85546875" style="2" customWidth="1"/>
    <col min="7166" max="7168" width="13.85546875" style="2" bestFit="1" customWidth="1"/>
    <col min="7169" max="7169" width="12.7109375" style="2" bestFit="1" customWidth="1"/>
    <col min="7170" max="7170" width="14.28515625" style="2" customWidth="1"/>
    <col min="7171" max="7171" width="15.28515625" style="2" bestFit="1" customWidth="1"/>
    <col min="7172" max="7172" width="12.7109375" style="2" bestFit="1" customWidth="1"/>
    <col min="7173" max="7173" width="15.42578125" style="2" bestFit="1" customWidth="1"/>
    <col min="7174" max="7174" width="17.7109375" style="2" bestFit="1" customWidth="1"/>
    <col min="7175" max="7175" width="7.7109375" style="2" bestFit="1" customWidth="1"/>
    <col min="7176" max="7176" width="13.28515625" style="2" customWidth="1"/>
    <col min="7177" max="7177" width="23.5703125" style="2" customWidth="1"/>
    <col min="7178" max="7418" width="58.28515625" style="2"/>
    <col min="7419" max="7419" width="8" style="2" customWidth="1"/>
    <col min="7420" max="7420" width="67" style="2" customWidth="1"/>
    <col min="7421" max="7421" width="13.85546875" style="2" customWidth="1"/>
    <col min="7422" max="7424" width="13.85546875" style="2" bestFit="1" customWidth="1"/>
    <col min="7425" max="7425" width="12.7109375" style="2" bestFit="1" customWidth="1"/>
    <col min="7426" max="7426" width="14.28515625" style="2" customWidth="1"/>
    <col min="7427" max="7427" width="15.28515625" style="2" bestFit="1" customWidth="1"/>
    <col min="7428" max="7428" width="12.7109375" style="2" bestFit="1" customWidth="1"/>
    <col min="7429" max="7429" width="15.42578125" style="2" bestFit="1" customWidth="1"/>
    <col min="7430" max="7430" width="17.7109375" style="2" bestFit="1" customWidth="1"/>
    <col min="7431" max="7431" width="7.7109375" style="2" bestFit="1" customWidth="1"/>
    <col min="7432" max="7432" width="13.28515625" style="2" customWidth="1"/>
    <col min="7433" max="7433" width="23.5703125" style="2" customWidth="1"/>
    <col min="7434" max="7674" width="58.28515625" style="2"/>
    <col min="7675" max="7675" width="8" style="2" customWidth="1"/>
    <col min="7676" max="7676" width="67" style="2" customWidth="1"/>
    <col min="7677" max="7677" width="13.85546875" style="2" customWidth="1"/>
    <col min="7678" max="7680" width="13.85546875" style="2" bestFit="1" customWidth="1"/>
    <col min="7681" max="7681" width="12.7109375" style="2" bestFit="1" customWidth="1"/>
    <col min="7682" max="7682" width="14.28515625" style="2" customWidth="1"/>
    <col min="7683" max="7683" width="15.28515625" style="2" bestFit="1" customWidth="1"/>
    <col min="7684" max="7684" width="12.7109375" style="2" bestFit="1" customWidth="1"/>
    <col min="7685" max="7685" width="15.42578125" style="2" bestFit="1" customWidth="1"/>
    <col min="7686" max="7686" width="17.7109375" style="2" bestFit="1" customWidth="1"/>
    <col min="7687" max="7687" width="7.7109375" style="2" bestFit="1" customWidth="1"/>
    <col min="7688" max="7688" width="13.28515625" style="2" customWidth="1"/>
    <col min="7689" max="7689" width="23.5703125" style="2" customWidth="1"/>
    <col min="7690" max="7930" width="58.28515625" style="2"/>
    <col min="7931" max="7931" width="8" style="2" customWidth="1"/>
    <col min="7932" max="7932" width="67" style="2" customWidth="1"/>
    <col min="7933" max="7933" width="13.85546875" style="2" customWidth="1"/>
    <col min="7934" max="7936" width="13.85546875" style="2" bestFit="1" customWidth="1"/>
    <col min="7937" max="7937" width="12.7109375" style="2" bestFit="1" customWidth="1"/>
    <col min="7938" max="7938" width="14.28515625" style="2" customWidth="1"/>
    <col min="7939" max="7939" width="15.28515625" style="2" bestFit="1" customWidth="1"/>
    <col min="7940" max="7940" width="12.7109375" style="2" bestFit="1" customWidth="1"/>
    <col min="7941" max="7941" width="15.42578125" style="2" bestFit="1" customWidth="1"/>
    <col min="7942" max="7942" width="17.7109375" style="2" bestFit="1" customWidth="1"/>
    <col min="7943" max="7943" width="7.7109375" style="2" bestFit="1" customWidth="1"/>
    <col min="7944" max="7944" width="13.28515625" style="2" customWidth="1"/>
    <col min="7945" max="7945" width="23.5703125" style="2" customWidth="1"/>
    <col min="7946" max="8186" width="58.28515625" style="2"/>
    <col min="8187" max="8187" width="8" style="2" customWidth="1"/>
    <col min="8188" max="8188" width="67" style="2" customWidth="1"/>
    <col min="8189" max="8189" width="13.85546875" style="2" customWidth="1"/>
    <col min="8190" max="8192" width="13.85546875" style="2" bestFit="1" customWidth="1"/>
    <col min="8193" max="8193" width="12.7109375" style="2" bestFit="1" customWidth="1"/>
    <col min="8194" max="8194" width="14.28515625" style="2" customWidth="1"/>
    <col min="8195" max="8195" width="15.28515625" style="2" bestFit="1" customWidth="1"/>
    <col min="8196" max="8196" width="12.7109375" style="2" bestFit="1" customWidth="1"/>
    <col min="8197" max="8197" width="15.42578125" style="2" bestFit="1" customWidth="1"/>
    <col min="8198" max="8198" width="17.7109375" style="2" bestFit="1" customWidth="1"/>
    <col min="8199" max="8199" width="7.7109375" style="2" bestFit="1" customWidth="1"/>
    <col min="8200" max="8200" width="13.28515625" style="2" customWidth="1"/>
    <col min="8201" max="8201" width="23.5703125" style="2" customWidth="1"/>
    <col min="8202" max="8442" width="58.28515625" style="2"/>
    <col min="8443" max="8443" width="8" style="2" customWidth="1"/>
    <col min="8444" max="8444" width="67" style="2" customWidth="1"/>
    <col min="8445" max="8445" width="13.85546875" style="2" customWidth="1"/>
    <col min="8446" max="8448" width="13.85546875" style="2" bestFit="1" customWidth="1"/>
    <col min="8449" max="8449" width="12.7109375" style="2" bestFit="1" customWidth="1"/>
    <col min="8450" max="8450" width="14.28515625" style="2" customWidth="1"/>
    <col min="8451" max="8451" width="15.28515625" style="2" bestFit="1" customWidth="1"/>
    <col min="8452" max="8452" width="12.7109375" style="2" bestFit="1" customWidth="1"/>
    <col min="8453" max="8453" width="15.42578125" style="2" bestFit="1" customWidth="1"/>
    <col min="8454" max="8454" width="17.7109375" style="2" bestFit="1" customWidth="1"/>
    <col min="8455" max="8455" width="7.7109375" style="2" bestFit="1" customWidth="1"/>
    <col min="8456" max="8456" width="13.28515625" style="2" customWidth="1"/>
    <col min="8457" max="8457" width="23.5703125" style="2" customWidth="1"/>
    <col min="8458" max="8698" width="58.28515625" style="2"/>
    <col min="8699" max="8699" width="8" style="2" customWidth="1"/>
    <col min="8700" max="8700" width="67" style="2" customWidth="1"/>
    <col min="8701" max="8701" width="13.85546875" style="2" customWidth="1"/>
    <col min="8702" max="8704" width="13.85546875" style="2" bestFit="1" customWidth="1"/>
    <col min="8705" max="8705" width="12.7109375" style="2" bestFit="1" customWidth="1"/>
    <col min="8706" max="8706" width="14.28515625" style="2" customWidth="1"/>
    <col min="8707" max="8707" width="15.28515625" style="2" bestFit="1" customWidth="1"/>
    <col min="8708" max="8708" width="12.7109375" style="2" bestFit="1" customWidth="1"/>
    <col min="8709" max="8709" width="15.42578125" style="2" bestFit="1" customWidth="1"/>
    <col min="8710" max="8710" width="17.7109375" style="2" bestFit="1" customWidth="1"/>
    <col min="8711" max="8711" width="7.7109375" style="2" bestFit="1" customWidth="1"/>
    <col min="8712" max="8712" width="13.28515625" style="2" customWidth="1"/>
    <col min="8713" max="8713" width="23.5703125" style="2" customWidth="1"/>
    <col min="8714" max="8954" width="58.28515625" style="2"/>
    <col min="8955" max="8955" width="8" style="2" customWidth="1"/>
    <col min="8956" max="8956" width="67" style="2" customWidth="1"/>
    <col min="8957" max="8957" width="13.85546875" style="2" customWidth="1"/>
    <col min="8958" max="8960" width="13.85546875" style="2" bestFit="1" customWidth="1"/>
    <col min="8961" max="8961" width="12.7109375" style="2" bestFit="1" customWidth="1"/>
    <col min="8962" max="8962" width="14.28515625" style="2" customWidth="1"/>
    <col min="8963" max="8963" width="15.28515625" style="2" bestFit="1" customWidth="1"/>
    <col min="8964" max="8964" width="12.7109375" style="2" bestFit="1" customWidth="1"/>
    <col min="8965" max="8965" width="15.42578125" style="2" bestFit="1" customWidth="1"/>
    <col min="8966" max="8966" width="17.7109375" style="2" bestFit="1" customWidth="1"/>
    <col min="8967" max="8967" width="7.7109375" style="2" bestFit="1" customWidth="1"/>
    <col min="8968" max="8968" width="13.28515625" style="2" customWidth="1"/>
    <col min="8969" max="8969" width="23.5703125" style="2" customWidth="1"/>
    <col min="8970" max="9210" width="58.28515625" style="2"/>
    <col min="9211" max="9211" width="8" style="2" customWidth="1"/>
    <col min="9212" max="9212" width="67" style="2" customWidth="1"/>
    <col min="9213" max="9213" width="13.85546875" style="2" customWidth="1"/>
    <col min="9214" max="9216" width="13.85546875" style="2" bestFit="1" customWidth="1"/>
    <col min="9217" max="9217" width="12.7109375" style="2" bestFit="1" customWidth="1"/>
    <col min="9218" max="9218" width="14.28515625" style="2" customWidth="1"/>
    <col min="9219" max="9219" width="15.28515625" style="2" bestFit="1" customWidth="1"/>
    <col min="9220" max="9220" width="12.7109375" style="2" bestFit="1" customWidth="1"/>
    <col min="9221" max="9221" width="15.42578125" style="2" bestFit="1" customWidth="1"/>
    <col min="9222" max="9222" width="17.7109375" style="2" bestFit="1" customWidth="1"/>
    <col min="9223" max="9223" width="7.7109375" style="2" bestFit="1" customWidth="1"/>
    <col min="9224" max="9224" width="13.28515625" style="2" customWidth="1"/>
    <col min="9225" max="9225" width="23.5703125" style="2" customWidth="1"/>
    <col min="9226" max="9466" width="58.28515625" style="2"/>
    <col min="9467" max="9467" width="8" style="2" customWidth="1"/>
    <col min="9468" max="9468" width="67" style="2" customWidth="1"/>
    <col min="9469" max="9469" width="13.85546875" style="2" customWidth="1"/>
    <col min="9470" max="9472" width="13.85546875" style="2" bestFit="1" customWidth="1"/>
    <col min="9473" max="9473" width="12.7109375" style="2" bestFit="1" customWidth="1"/>
    <col min="9474" max="9474" width="14.28515625" style="2" customWidth="1"/>
    <col min="9475" max="9475" width="15.28515625" style="2" bestFit="1" customWidth="1"/>
    <col min="9476" max="9476" width="12.7109375" style="2" bestFit="1" customWidth="1"/>
    <col min="9477" max="9477" width="15.42578125" style="2" bestFit="1" customWidth="1"/>
    <col min="9478" max="9478" width="17.7109375" style="2" bestFit="1" customWidth="1"/>
    <col min="9479" max="9479" width="7.7109375" style="2" bestFit="1" customWidth="1"/>
    <col min="9480" max="9480" width="13.28515625" style="2" customWidth="1"/>
    <col min="9481" max="9481" width="23.5703125" style="2" customWidth="1"/>
    <col min="9482" max="9722" width="58.28515625" style="2"/>
    <col min="9723" max="9723" width="8" style="2" customWidth="1"/>
    <col min="9724" max="9724" width="67" style="2" customWidth="1"/>
    <col min="9725" max="9725" width="13.85546875" style="2" customWidth="1"/>
    <col min="9726" max="9728" width="13.85546875" style="2" bestFit="1" customWidth="1"/>
    <col min="9729" max="9729" width="12.7109375" style="2" bestFit="1" customWidth="1"/>
    <col min="9730" max="9730" width="14.28515625" style="2" customWidth="1"/>
    <col min="9731" max="9731" width="15.28515625" style="2" bestFit="1" customWidth="1"/>
    <col min="9732" max="9732" width="12.7109375" style="2" bestFit="1" customWidth="1"/>
    <col min="9733" max="9733" width="15.42578125" style="2" bestFit="1" customWidth="1"/>
    <col min="9734" max="9734" width="17.7109375" style="2" bestFit="1" customWidth="1"/>
    <col min="9735" max="9735" width="7.7109375" style="2" bestFit="1" customWidth="1"/>
    <col min="9736" max="9736" width="13.28515625" style="2" customWidth="1"/>
    <col min="9737" max="9737" width="23.5703125" style="2" customWidth="1"/>
    <col min="9738" max="9978" width="58.28515625" style="2"/>
    <col min="9979" max="9979" width="8" style="2" customWidth="1"/>
    <col min="9980" max="9980" width="67" style="2" customWidth="1"/>
    <col min="9981" max="9981" width="13.85546875" style="2" customWidth="1"/>
    <col min="9982" max="9984" width="13.85546875" style="2" bestFit="1" customWidth="1"/>
    <col min="9985" max="9985" width="12.7109375" style="2" bestFit="1" customWidth="1"/>
    <col min="9986" max="9986" width="14.28515625" style="2" customWidth="1"/>
    <col min="9987" max="9987" width="15.28515625" style="2" bestFit="1" customWidth="1"/>
    <col min="9988" max="9988" width="12.7109375" style="2" bestFit="1" customWidth="1"/>
    <col min="9989" max="9989" width="15.42578125" style="2" bestFit="1" customWidth="1"/>
    <col min="9990" max="9990" width="17.7109375" style="2" bestFit="1" customWidth="1"/>
    <col min="9991" max="9991" width="7.7109375" style="2" bestFit="1" customWidth="1"/>
    <col min="9992" max="9992" width="13.28515625" style="2" customWidth="1"/>
    <col min="9993" max="9993" width="23.5703125" style="2" customWidth="1"/>
    <col min="9994" max="10234" width="58.28515625" style="2"/>
    <col min="10235" max="10235" width="8" style="2" customWidth="1"/>
    <col min="10236" max="10236" width="67" style="2" customWidth="1"/>
    <col min="10237" max="10237" width="13.85546875" style="2" customWidth="1"/>
    <col min="10238" max="10240" width="13.85546875" style="2" bestFit="1" customWidth="1"/>
    <col min="10241" max="10241" width="12.7109375" style="2" bestFit="1" customWidth="1"/>
    <col min="10242" max="10242" width="14.28515625" style="2" customWidth="1"/>
    <col min="10243" max="10243" width="15.28515625" style="2" bestFit="1" customWidth="1"/>
    <col min="10244" max="10244" width="12.7109375" style="2" bestFit="1" customWidth="1"/>
    <col min="10245" max="10245" width="15.42578125" style="2" bestFit="1" customWidth="1"/>
    <col min="10246" max="10246" width="17.7109375" style="2" bestFit="1" customWidth="1"/>
    <col min="10247" max="10247" width="7.7109375" style="2" bestFit="1" customWidth="1"/>
    <col min="10248" max="10248" width="13.28515625" style="2" customWidth="1"/>
    <col min="10249" max="10249" width="23.5703125" style="2" customWidth="1"/>
    <col min="10250" max="10490" width="58.28515625" style="2"/>
    <col min="10491" max="10491" width="8" style="2" customWidth="1"/>
    <col min="10492" max="10492" width="67" style="2" customWidth="1"/>
    <col min="10493" max="10493" width="13.85546875" style="2" customWidth="1"/>
    <col min="10494" max="10496" width="13.85546875" style="2" bestFit="1" customWidth="1"/>
    <col min="10497" max="10497" width="12.7109375" style="2" bestFit="1" customWidth="1"/>
    <col min="10498" max="10498" width="14.28515625" style="2" customWidth="1"/>
    <col min="10499" max="10499" width="15.28515625" style="2" bestFit="1" customWidth="1"/>
    <col min="10500" max="10500" width="12.7109375" style="2" bestFit="1" customWidth="1"/>
    <col min="10501" max="10501" width="15.42578125" style="2" bestFit="1" customWidth="1"/>
    <col min="10502" max="10502" width="17.7109375" style="2" bestFit="1" customWidth="1"/>
    <col min="10503" max="10503" width="7.7109375" style="2" bestFit="1" customWidth="1"/>
    <col min="10504" max="10504" width="13.28515625" style="2" customWidth="1"/>
    <col min="10505" max="10505" width="23.5703125" style="2" customWidth="1"/>
    <col min="10506" max="10746" width="58.28515625" style="2"/>
    <col min="10747" max="10747" width="8" style="2" customWidth="1"/>
    <col min="10748" max="10748" width="67" style="2" customWidth="1"/>
    <col min="10749" max="10749" width="13.85546875" style="2" customWidth="1"/>
    <col min="10750" max="10752" width="13.85546875" style="2" bestFit="1" customWidth="1"/>
    <col min="10753" max="10753" width="12.7109375" style="2" bestFit="1" customWidth="1"/>
    <col min="10754" max="10754" width="14.28515625" style="2" customWidth="1"/>
    <col min="10755" max="10755" width="15.28515625" style="2" bestFit="1" customWidth="1"/>
    <col min="10756" max="10756" width="12.7109375" style="2" bestFit="1" customWidth="1"/>
    <col min="10757" max="10757" width="15.42578125" style="2" bestFit="1" customWidth="1"/>
    <col min="10758" max="10758" width="17.7109375" style="2" bestFit="1" customWidth="1"/>
    <col min="10759" max="10759" width="7.7109375" style="2" bestFit="1" customWidth="1"/>
    <col min="10760" max="10760" width="13.28515625" style="2" customWidth="1"/>
    <col min="10761" max="10761" width="23.5703125" style="2" customWidth="1"/>
    <col min="10762" max="11002" width="58.28515625" style="2"/>
    <col min="11003" max="11003" width="8" style="2" customWidth="1"/>
    <col min="11004" max="11004" width="67" style="2" customWidth="1"/>
    <col min="11005" max="11005" width="13.85546875" style="2" customWidth="1"/>
    <col min="11006" max="11008" width="13.85546875" style="2" bestFit="1" customWidth="1"/>
    <col min="11009" max="11009" width="12.7109375" style="2" bestFit="1" customWidth="1"/>
    <col min="11010" max="11010" width="14.28515625" style="2" customWidth="1"/>
    <col min="11011" max="11011" width="15.28515625" style="2" bestFit="1" customWidth="1"/>
    <col min="11012" max="11012" width="12.7109375" style="2" bestFit="1" customWidth="1"/>
    <col min="11013" max="11013" width="15.42578125" style="2" bestFit="1" customWidth="1"/>
    <col min="11014" max="11014" width="17.7109375" style="2" bestFit="1" customWidth="1"/>
    <col min="11015" max="11015" width="7.7109375" style="2" bestFit="1" customWidth="1"/>
    <col min="11016" max="11016" width="13.28515625" style="2" customWidth="1"/>
    <col min="11017" max="11017" width="23.5703125" style="2" customWidth="1"/>
    <col min="11018" max="11258" width="58.28515625" style="2"/>
    <col min="11259" max="11259" width="8" style="2" customWidth="1"/>
    <col min="11260" max="11260" width="67" style="2" customWidth="1"/>
    <col min="11261" max="11261" width="13.85546875" style="2" customWidth="1"/>
    <col min="11262" max="11264" width="13.85546875" style="2" bestFit="1" customWidth="1"/>
    <col min="11265" max="11265" width="12.7109375" style="2" bestFit="1" customWidth="1"/>
    <col min="11266" max="11266" width="14.28515625" style="2" customWidth="1"/>
    <col min="11267" max="11267" width="15.28515625" style="2" bestFit="1" customWidth="1"/>
    <col min="11268" max="11268" width="12.7109375" style="2" bestFit="1" customWidth="1"/>
    <col min="11269" max="11269" width="15.42578125" style="2" bestFit="1" customWidth="1"/>
    <col min="11270" max="11270" width="17.7109375" style="2" bestFit="1" customWidth="1"/>
    <col min="11271" max="11271" width="7.7109375" style="2" bestFit="1" customWidth="1"/>
    <col min="11272" max="11272" width="13.28515625" style="2" customWidth="1"/>
    <col min="11273" max="11273" width="23.5703125" style="2" customWidth="1"/>
    <col min="11274" max="11514" width="58.28515625" style="2"/>
    <col min="11515" max="11515" width="8" style="2" customWidth="1"/>
    <col min="11516" max="11516" width="67" style="2" customWidth="1"/>
    <col min="11517" max="11517" width="13.85546875" style="2" customWidth="1"/>
    <col min="11518" max="11520" width="13.85546875" style="2" bestFit="1" customWidth="1"/>
    <col min="11521" max="11521" width="12.7109375" style="2" bestFit="1" customWidth="1"/>
    <col min="11522" max="11522" width="14.28515625" style="2" customWidth="1"/>
    <col min="11523" max="11523" width="15.28515625" style="2" bestFit="1" customWidth="1"/>
    <col min="11524" max="11524" width="12.7109375" style="2" bestFit="1" customWidth="1"/>
    <col min="11525" max="11525" width="15.42578125" style="2" bestFit="1" customWidth="1"/>
    <col min="11526" max="11526" width="17.7109375" style="2" bestFit="1" customWidth="1"/>
    <col min="11527" max="11527" width="7.7109375" style="2" bestFit="1" customWidth="1"/>
    <col min="11528" max="11528" width="13.28515625" style="2" customWidth="1"/>
    <col min="11529" max="11529" width="23.5703125" style="2" customWidth="1"/>
    <col min="11530" max="11770" width="58.28515625" style="2"/>
    <col min="11771" max="11771" width="8" style="2" customWidth="1"/>
    <col min="11772" max="11772" width="67" style="2" customWidth="1"/>
    <col min="11773" max="11773" width="13.85546875" style="2" customWidth="1"/>
    <col min="11774" max="11776" width="13.85546875" style="2" bestFit="1" customWidth="1"/>
    <col min="11777" max="11777" width="12.7109375" style="2" bestFit="1" customWidth="1"/>
    <col min="11778" max="11778" width="14.28515625" style="2" customWidth="1"/>
    <col min="11779" max="11779" width="15.28515625" style="2" bestFit="1" customWidth="1"/>
    <col min="11780" max="11780" width="12.7109375" style="2" bestFit="1" customWidth="1"/>
    <col min="11781" max="11781" width="15.42578125" style="2" bestFit="1" customWidth="1"/>
    <col min="11782" max="11782" width="17.7109375" style="2" bestFit="1" customWidth="1"/>
    <col min="11783" max="11783" width="7.7109375" style="2" bestFit="1" customWidth="1"/>
    <col min="11784" max="11784" width="13.28515625" style="2" customWidth="1"/>
    <col min="11785" max="11785" width="23.5703125" style="2" customWidth="1"/>
    <col min="11786" max="12026" width="58.28515625" style="2"/>
    <col min="12027" max="12027" width="8" style="2" customWidth="1"/>
    <col min="12028" max="12028" width="67" style="2" customWidth="1"/>
    <col min="12029" max="12029" width="13.85546875" style="2" customWidth="1"/>
    <col min="12030" max="12032" width="13.85546875" style="2" bestFit="1" customWidth="1"/>
    <col min="12033" max="12033" width="12.7109375" style="2" bestFit="1" customWidth="1"/>
    <col min="12034" max="12034" width="14.28515625" style="2" customWidth="1"/>
    <col min="12035" max="12035" width="15.28515625" style="2" bestFit="1" customWidth="1"/>
    <col min="12036" max="12036" width="12.7109375" style="2" bestFit="1" customWidth="1"/>
    <col min="12037" max="12037" width="15.42578125" style="2" bestFit="1" customWidth="1"/>
    <col min="12038" max="12038" width="17.7109375" style="2" bestFit="1" customWidth="1"/>
    <col min="12039" max="12039" width="7.7109375" style="2" bestFit="1" customWidth="1"/>
    <col min="12040" max="12040" width="13.28515625" style="2" customWidth="1"/>
    <col min="12041" max="12041" width="23.5703125" style="2" customWidth="1"/>
    <col min="12042" max="12282" width="58.28515625" style="2"/>
    <col min="12283" max="12283" width="8" style="2" customWidth="1"/>
    <col min="12284" max="12284" width="67" style="2" customWidth="1"/>
    <col min="12285" max="12285" width="13.85546875" style="2" customWidth="1"/>
    <col min="12286" max="12288" width="13.85546875" style="2" bestFit="1" customWidth="1"/>
    <col min="12289" max="12289" width="12.7109375" style="2" bestFit="1" customWidth="1"/>
    <col min="12290" max="12290" width="14.28515625" style="2" customWidth="1"/>
    <col min="12291" max="12291" width="15.28515625" style="2" bestFit="1" customWidth="1"/>
    <col min="12292" max="12292" width="12.7109375" style="2" bestFit="1" customWidth="1"/>
    <col min="12293" max="12293" width="15.42578125" style="2" bestFit="1" customWidth="1"/>
    <col min="12294" max="12294" width="17.7109375" style="2" bestFit="1" customWidth="1"/>
    <col min="12295" max="12295" width="7.7109375" style="2" bestFit="1" customWidth="1"/>
    <col min="12296" max="12296" width="13.28515625" style="2" customWidth="1"/>
    <col min="12297" max="12297" width="23.5703125" style="2" customWidth="1"/>
    <col min="12298" max="12538" width="58.28515625" style="2"/>
    <col min="12539" max="12539" width="8" style="2" customWidth="1"/>
    <col min="12540" max="12540" width="67" style="2" customWidth="1"/>
    <col min="12541" max="12541" width="13.85546875" style="2" customWidth="1"/>
    <col min="12542" max="12544" width="13.85546875" style="2" bestFit="1" customWidth="1"/>
    <col min="12545" max="12545" width="12.7109375" style="2" bestFit="1" customWidth="1"/>
    <col min="12546" max="12546" width="14.28515625" style="2" customWidth="1"/>
    <col min="12547" max="12547" width="15.28515625" style="2" bestFit="1" customWidth="1"/>
    <col min="12548" max="12548" width="12.7109375" style="2" bestFit="1" customWidth="1"/>
    <col min="12549" max="12549" width="15.42578125" style="2" bestFit="1" customWidth="1"/>
    <col min="12550" max="12550" width="17.7109375" style="2" bestFit="1" customWidth="1"/>
    <col min="12551" max="12551" width="7.7109375" style="2" bestFit="1" customWidth="1"/>
    <col min="12552" max="12552" width="13.28515625" style="2" customWidth="1"/>
    <col min="12553" max="12553" width="23.5703125" style="2" customWidth="1"/>
    <col min="12554" max="12794" width="58.28515625" style="2"/>
    <col min="12795" max="12795" width="8" style="2" customWidth="1"/>
    <col min="12796" max="12796" width="67" style="2" customWidth="1"/>
    <col min="12797" max="12797" width="13.85546875" style="2" customWidth="1"/>
    <col min="12798" max="12800" width="13.85546875" style="2" bestFit="1" customWidth="1"/>
    <col min="12801" max="12801" width="12.7109375" style="2" bestFit="1" customWidth="1"/>
    <col min="12802" max="12802" width="14.28515625" style="2" customWidth="1"/>
    <col min="12803" max="12803" width="15.28515625" style="2" bestFit="1" customWidth="1"/>
    <col min="12804" max="12804" width="12.7109375" style="2" bestFit="1" customWidth="1"/>
    <col min="12805" max="12805" width="15.42578125" style="2" bestFit="1" customWidth="1"/>
    <col min="12806" max="12806" width="17.7109375" style="2" bestFit="1" customWidth="1"/>
    <col min="12807" max="12807" width="7.7109375" style="2" bestFit="1" customWidth="1"/>
    <col min="12808" max="12808" width="13.28515625" style="2" customWidth="1"/>
    <col min="12809" max="12809" width="23.5703125" style="2" customWidth="1"/>
    <col min="12810" max="13050" width="58.28515625" style="2"/>
    <col min="13051" max="13051" width="8" style="2" customWidth="1"/>
    <col min="13052" max="13052" width="67" style="2" customWidth="1"/>
    <col min="13053" max="13053" width="13.85546875" style="2" customWidth="1"/>
    <col min="13054" max="13056" width="13.85546875" style="2" bestFit="1" customWidth="1"/>
    <col min="13057" max="13057" width="12.7109375" style="2" bestFit="1" customWidth="1"/>
    <col min="13058" max="13058" width="14.28515625" style="2" customWidth="1"/>
    <col min="13059" max="13059" width="15.28515625" style="2" bestFit="1" customWidth="1"/>
    <col min="13060" max="13060" width="12.7109375" style="2" bestFit="1" customWidth="1"/>
    <col min="13061" max="13061" width="15.42578125" style="2" bestFit="1" customWidth="1"/>
    <col min="13062" max="13062" width="17.7109375" style="2" bestFit="1" customWidth="1"/>
    <col min="13063" max="13063" width="7.7109375" style="2" bestFit="1" customWidth="1"/>
    <col min="13064" max="13064" width="13.28515625" style="2" customWidth="1"/>
    <col min="13065" max="13065" width="23.5703125" style="2" customWidth="1"/>
    <col min="13066" max="13306" width="58.28515625" style="2"/>
    <col min="13307" max="13307" width="8" style="2" customWidth="1"/>
    <col min="13308" max="13308" width="67" style="2" customWidth="1"/>
    <col min="13309" max="13309" width="13.85546875" style="2" customWidth="1"/>
    <col min="13310" max="13312" width="13.85546875" style="2" bestFit="1" customWidth="1"/>
    <col min="13313" max="13313" width="12.7109375" style="2" bestFit="1" customWidth="1"/>
    <col min="13314" max="13314" width="14.28515625" style="2" customWidth="1"/>
    <col min="13315" max="13315" width="15.28515625" style="2" bestFit="1" customWidth="1"/>
    <col min="13316" max="13316" width="12.7109375" style="2" bestFit="1" customWidth="1"/>
    <col min="13317" max="13317" width="15.42578125" style="2" bestFit="1" customWidth="1"/>
    <col min="13318" max="13318" width="17.7109375" style="2" bestFit="1" customWidth="1"/>
    <col min="13319" max="13319" width="7.7109375" style="2" bestFit="1" customWidth="1"/>
    <col min="13320" max="13320" width="13.28515625" style="2" customWidth="1"/>
    <col min="13321" max="13321" width="23.5703125" style="2" customWidth="1"/>
    <col min="13322" max="13562" width="58.28515625" style="2"/>
    <col min="13563" max="13563" width="8" style="2" customWidth="1"/>
    <col min="13564" max="13564" width="67" style="2" customWidth="1"/>
    <col min="13565" max="13565" width="13.85546875" style="2" customWidth="1"/>
    <col min="13566" max="13568" width="13.85546875" style="2" bestFit="1" customWidth="1"/>
    <col min="13569" max="13569" width="12.7109375" style="2" bestFit="1" customWidth="1"/>
    <col min="13570" max="13570" width="14.28515625" style="2" customWidth="1"/>
    <col min="13571" max="13571" width="15.28515625" style="2" bestFit="1" customWidth="1"/>
    <col min="13572" max="13572" width="12.7109375" style="2" bestFit="1" customWidth="1"/>
    <col min="13573" max="13573" width="15.42578125" style="2" bestFit="1" customWidth="1"/>
    <col min="13574" max="13574" width="17.7109375" style="2" bestFit="1" customWidth="1"/>
    <col min="13575" max="13575" width="7.7109375" style="2" bestFit="1" customWidth="1"/>
    <col min="13576" max="13576" width="13.28515625" style="2" customWidth="1"/>
    <col min="13577" max="13577" width="23.5703125" style="2" customWidth="1"/>
    <col min="13578" max="13818" width="58.28515625" style="2"/>
    <col min="13819" max="13819" width="8" style="2" customWidth="1"/>
    <col min="13820" max="13820" width="67" style="2" customWidth="1"/>
    <col min="13821" max="13821" width="13.85546875" style="2" customWidth="1"/>
    <col min="13822" max="13824" width="13.85546875" style="2" bestFit="1" customWidth="1"/>
    <col min="13825" max="13825" width="12.7109375" style="2" bestFit="1" customWidth="1"/>
    <col min="13826" max="13826" width="14.28515625" style="2" customWidth="1"/>
    <col min="13827" max="13827" width="15.28515625" style="2" bestFit="1" customWidth="1"/>
    <col min="13828" max="13828" width="12.7109375" style="2" bestFit="1" customWidth="1"/>
    <col min="13829" max="13829" width="15.42578125" style="2" bestFit="1" customWidth="1"/>
    <col min="13830" max="13830" width="17.7109375" style="2" bestFit="1" customWidth="1"/>
    <col min="13831" max="13831" width="7.7109375" style="2" bestFit="1" customWidth="1"/>
    <col min="13832" max="13832" width="13.28515625" style="2" customWidth="1"/>
    <col min="13833" max="13833" width="23.5703125" style="2" customWidth="1"/>
    <col min="13834" max="14074" width="58.28515625" style="2"/>
    <col min="14075" max="14075" width="8" style="2" customWidth="1"/>
    <col min="14076" max="14076" width="67" style="2" customWidth="1"/>
    <col min="14077" max="14077" width="13.85546875" style="2" customWidth="1"/>
    <col min="14078" max="14080" width="13.85546875" style="2" bestFit="1" customWidth="1"/>
    <col min="14081" max="14081" width="12.7109375" style="2" bestFit="1" customWidth="1"/>
    <col min="14082" max="14082" width="14.28515625" style="2" customWidth="1"/>
    <col min="14083" max="14083" width="15.28515625" style="2" bestFit="1" customWidth="1"/>
    <col min="14084" max="14084" width="12.7109375" style="2" bestFit="1" customWidth="1"/>
    <col min="14085" max="14085" width="15.42578125" style="2" bestFit="1" customWidth="1"/>
    <col min="14086" max="14086" width="17.7109375" style="2" bestFit="1" customWidth="1"/>
    <col min="14087" max="14087" width="7.7109375" style="2" bestFit="1" customWidth="1"/>
    <col min="14088" max="14088" width="13.28515625" style="2" customWidth="1"/>
    <col min="14089" max="14089" width="23.5703125" style="2" customWidth="1"/>
    <col min="14090" max="14330" width="58.28515625" style="2"/>
    <col min="14331" max="14331" width="8" style="2" customWidth="1"/>
    <col min="14332" max="14332" width="67" style="2" customWidth="1"/>
    <col min="14333" max="14333" width="13.85546875" style="2" customWidth="1"/>
    <col min="14334" max="14336" width="13.85546875" style="2" bestFit="1" customWidth="1"/>
    <col min="14337" max="14337" width="12.7109375" style="2" bestFit="1" customWidth="1"/>
    <col min="14338" max="14338" width="14.28515625" style="2" customWidth="1"/>
    <col min="14339" max="14339" width="15.28515625" style="2" bestFit="1" customWidth="1"/>
    <col min="14340" max="14340" width="12.7109375" style="2" bestFit="1" customWidth="1"/>
    <col min="14341" max="14341" width="15.42578125" style="2" bestFit="1" customWidth="1"/>
    <col min="14342" max="14342" width="17.7109375" style="2" bestFit="1" customWidth="1"/>
    <col min="14343" max="14343" width="7.7109375" style="2" bestFit="1" customWidth="1"/>
    <col min="14344" max="14344" width="13.28515625" style="2" customWidth="1"/>
    <col min="14345" max="14345" width="23.5703125" style="2" customWidth="1"/>
    <col min="14346" max="14586" width="58.28515625" style="2"/>
    <col min="14587" max="14587" width="8" style="2" customWidth="1"/>
    <col min="14588" max="14588" width="67" style="2" customWidth="1"/>
    <col min="14589" max="14589" width="13.85546875" style="2" customWidth="1"/>
    <col min="14590" max="14592" width="13.85546875" style="2" bestFit="1" customWidth="1"/>
    <col min="14593" max="14593" width="12.7109375" style="2" bestFit="1" customWidth="1"/>
    <col min="14594" max="14594" width="14.28515625" style="2" customWidth="1"/>
    <col min="14595" max="14595" width="15.28515625" style="2" bestFit="1" customWidth="1"/>
    <col min="14596" max="14596" width="12.7109375" style="2" bestFit="1" customWidth="1"/>
    <col min="14597" max="14597" width="15.42578125" style="2" bestFit="1" customWidth="1"/>
    <col min="14598" max="14598" width="17.7109375" style="2" bestFit="1" customWidth="1"/>
    <col min="14599" max="14599" width="7.7109375" style="2" bestFit="1" customWidth="1"/>
    <col min="14600" max="14600" width="13.28515625" style="2" customWidth="1"/>
    <col min="14601" max="14601" width="23.5703125" style="2" customWidth="1"/>
    <col min="14602" max="14842" width="58.28515625" style="2"/>
    <col min="14843" max="14843" width="8" style="2" customWidth="1"/>
    <col min="14844" max="14844" width="67" style="2" customWidth="1"/>
    <col min="14845" max="14845" width="13.85546875" style="2" customWidth="1"/>
    <col min="14846" max="14848" width="13.85546875" style="2" bestFit="1" customWidth="1"/>
    <col min="14849" max="14849" width="12.7109375" style="2" bestFit="1" customWidth="1"/>
    <col min="14850" max="14850" width="14.28515625" style="2" customWidth="1"/>
    <col min="14851" max="14851" width="15.28515625" style="2" bestFit="1" customWidth="1"/>
    <col min="14852" max="14852" width="12.7109375" style="2" bestFit="1" customWidth="1"/>
    <col min="14853" max="14853" width="15.42578125" style="2" bestFit="1" customWidth="1"/>
    <col min="14854" max="14854" width="17.7109375" style="2" bestFit="1" customWidth="1"/>
    <col min="14855" max="14855" width="7.7109375" style="2" bestFit="1" customWidth="1"/>
    <col min="14856" max="14856" width="13.28515625" style="2" customWidth="1"/>
    <col min="14857" max="14857" width="23.5703125" style="2" customWidth="1"/>
    <col min="14858" max="15098" width="58.28515625" style="2"/>
    <col min="15099" max="15099" width="8" style="2" customWidth="1"/>
    <col min="15100" max="15100" width="67" style="2" customWidth="1"/>
    <col min="15101" max="15101" width="13.85546875" style="2" customWidth="1"/>
    <col min="15102" max="15104" width="13.85546875" style="2" bestFit="1" customWidth="1"/>
    <col min="15105" max="15105" width="12.7109375" style="2" bestFit="1" customWidth="1"/>
    <col min="15106" max="15106" width="14.28515625" style="2" customWidth="1"/>
    <col min="15107" max="15107" width="15.28515625" style="2" bestFit="1" customWidth="1"/>
    <col min="15108" max="15108" width="12.7109375" style="2" bestFit="1" customWidth="1"/>
    <col min="15109" max="15109" width="15.42578125" style="2" bestFit="1" customWidth="1"/>
    <col min="15110" max="15110" width="17.7109375" style="2" bestFit="1" customWidth="1"/>
    <col min="15111" max="15111" width="7.7109375" style="2" bestFit="1" customWidth="1"/>
    <col min="15112" max="15112" width="13.28515625" style="2" customWidth="1"/>
    <col min="15113" max="15113" width="23.5703125" style="2" customWidth="1"/>
    <col min="15114" max="15354" width="58.28515625" style="2"/>
    <col min="15355" max="15355" width="8" style="2" customWidth="1"/>
    <col min="15356" max="15356" width="67" style="2" customWidth="1"/>
    <col min="15357" max="15357" width="13.85546875" style="2" customWidth="1"/>
    <col min="15358" max="15360" width="13.85546875" style="2" bestFit="1" customWidth="1"/>
    <col min="15361" max="15361" width="12.7109375" style="2" bestFit="1" customWidth="1"/>
    <col min="15362" max="15362" width="14.28515625" style="2" customWidth="1"/>
    <col min="15363" max="15363" width="15.28515625" style="2" bestFit="1" customWidth="1"/>
    <col min="15364" max="15364" width="12.7109375" style="2" bestFit="1" customWidth="1"/>
    <col min="15365" max="15365" width="15.42578125" style="2" bestFit="1" customWidth="1"/>
    <col min="15366" max="15366" width="17.7109375" style="2" bestFit="1" customWidth="1"/>
    <col min="15367" max="15367" width="7.7109375" style="2" bestFit="1" customWidth="1"/>
    <col min="15368" max="15368" width="13.28515625" style="2" customWidth="1"/>
    <col min="15369" max="15369" width="23.5703125" style="2" customWidth="1"/>
    <col min="15370" max="15610" width="58.28515625" style="2"/>
    <col min="15611" max="15611" width="8" style="2" customWidth="1"/>
    <col min="15612" max="15612" width="67" style="2" customWidth="1"/>
    <col min="15613" max="15613" width="13.85546875" style="2" customWidth="1"/>
    <col min="15614" max="15616" width="13.85546875" style="2" bestFit="1" customWidth="1"/>
    <col min="15617" max="15617" width="12.7109375" style="2" bestFit="1" customWidth="1"/>
    <col min="15618" max="15618" width="14.28515625" style="2" customWidth="1"/>
    <col min="15619" max="15619" width="15.28515625" style="2" bestFit="1" customWidth="1"/>
    <col min="15620" max="15620" width="12.7109375" style="2" bestFit="1" customWidth="1"/>
    <col min="15621" max="15621" width="15.42578125" style="2" bestFit="1" customWidth="1"/>
    <col min="15622" max="15622" width="17.7109375" style="2" bestFit="1" customWidth="1"/>
    <col min="15623" max="15623" width="7.7109375" style="2" bestFit="1" customWidth="1"/>
    <col min="15624" max="15624" width="13.28515625" style="2" customWidth="1"/>
    <col min="15625" max="15625" width="23.5703125" style="2" customWidth="1"/>
    <col min="15626" max="15866" width="58.28515625" style="2"/>
    <col min="15867" max="15867" width="8" style="2" customWidth="1"/>
    <col min="15868" max="15868" width="67" style="2" customWidth="1"/>
    <col min="15869" max="15869" width="13.85546875" style="2" customWidth="1"/>
    <col min="15870" max="15872" width="13.85546875" style="2" bestFit="1" customWidth="1"/>
    <col min="15873" max="15873" width="12.7109375" style="2" bestFit="1" customWidth="1"/>
    <col min="15874" max="15874" width="14.28515625" style="2" customWidth="1"/>
    <col min="15875" max="15875" width="15.28515625" style="2" bestFit="1" customWidth="1"/>
    <col min="15876" max="15876" width="12.7109375" style="2" bestFit="1" customWidth="1"/>
    <col min="15877" max="15877" width="15.42578125" style="2" bestFit="1" customWidth="1"/>
    <col min="15878" max="15878" width="17.7109375" style="2" bestFit="1" customWidth="1"/>
    <col min="15879" max="15879" width="7.7109375" style="2" bestFit="1" customWidth="1"/>
    <col min="15880" max="15880" width="13.28515625" style="2" customWidth="1"/>
    <col min="15881" max="15881" width="23.5703125" style="2" customWidth="1"/>
    <col min="15882" max="16122" width="58.28515625" style="2"/>
    <col min="16123" max="16123" width="8" style="2" customWidth="1"/>
    <col min="16124" max="16124" width="67" style="2" customWidth="1"/>
    <col min="16125" max="16125" width="13.85546875" style="2" customWidth="1"/>
    <col min="16126" max="16128" width="13.85546875" style="2" bestFit="1" customWidth="1"/>
    <col min="16129" max="16129" width="12.7109375" style="2" bestFit="1" customWidth="1"/>
    <col min="16130" max="16130" width="14.28515625" style="2" customWidth="1"/>
    <col min="16131" max="16131" width="15.28515625" style="2" bestFit="1" customWidth="1"/>
    <col min="16132" max="16132" width="12.7109375" style="2" bestFit="1" customWidth="1"/>
    <col min="16133" max="16133" width="15.42578125" style="2" bestFit="1" customWidth="1"/>
    <col min="16134" max="16134" width="17.7109375" style="2" bestFit="1" customWidth="1"/>
    <col min="16135" max="16135" width="7.7109375" style="2" bestFit="1" customWidth="1"/>
    <col min="16136" max="16136" width="13.28515625" style="2" customWidth="1"/>
    <col min="16137" max="16137" width="23.5703125" style="2" customWidth="1"/>
    <col min="16138" max="16384" width="58.28515625" style="2"/>
  </cols>
  <sheetData>
    <row r="1" spans="1:11" ht="13.9" customHeight="1" x14ac:dyDescent="0.25">
      <c r="A1" s="59"/>
      <c r="B1" s="60"/>
      <c r="C1" s="1"/>
      <c r="D1" s="1"/>
      <c r="E1" s="1"/>
      <c r="F1" s="1"/>
      <c r="G1" s="1"/>
      <c r="H1" s="1"/>
      <c r="I1" s="130" t="s">
        <v>86</v>
      </c>
      <c r="J1" s="130"/>
      <c r="K1" s="130"/>
    </row>
    <row r="2" spans="1:11" x14ac:dyDescent="0.25">
      <c r="A2" s="59"/>
      <c r="B2" s="60"/>
      <c r="C2" s="1"/>
      <c r="D2" s="1"/>
      <c r="E2" s="1"/>
      <c r="F2" s="1"/>
      <c r="G2" s="1"/>
      <c r="H2" s="1"/>
      <c r="I2" s="132" t="s">
        <v>87</v>
      </c>
      <c r="J2" s="132"/>
      <c r="K2" s="132"/>
    </row>
    <row r="3" spans="1:11" x14ac:dyDescent="0.25">
      <c r="A3" s="131" t="s">
        <v>72</v>
      </c>
      <c r="B3" s="131"/>
      <c r="C3" s="131"/>
      <c r="D3" s="131"/>
      <c r="E3" s="131"/>
      <c r="F3" s="131"/>
      <c r="G3" s="131"/>
      <c r="H3" s="131"/>
      <c r="I3" s="131"/>
      <c r="J3" s="133"/>
      <c r="K3" s="133"/>
    </row>
    <row r="4" spans="1:11" x14ac:dyDescent="0.25">
      <c r="A4" s="134" t="s">
        <v>73</v>
      </c>
      <c r="B4" s="134"/>
      <c r="C4" s="134"/>
      <c r="D4" s="134"/>
      <c r="E4" s="134"/>
      <c r="F4" s="134"/>
      <c r="G4" s="134"/>
      <c r="H4" s="134"/>
      <c r="I4" s="134"/>
      <c r="J4" s="1"/>
      <c r="K4" s="1"/>
    </row>
    <row r="5" spans="1:11" x14ac:dyDescent="0.25">
      <c r="A5" s="131" t="s">
        <v>88</v>
      </c>
      <c r="B5" s="131"/>
      <c r="C5" s="131"/>
      <c r="D5" s="131"/>
      <c r="E5" s="131"/>
      <c r="F5" s="131"/>
      <c r="G5" s="131"/>
      <c r="H5" s="131"/>
      <c r="I5" s="131"/>
      <c r="J5" s="1"/>
      <c r="K5" s="1"/>
    </row>
    <row r="6" spans="1:11" ht="12.75" customHeight="1" thickBot="1" x14ac:dyDescent="0.3">
      <c r="A6" s="61"/>
      <c r="B6" s="62"/>
      <c r="C6" s="3"/>
      <c r="D6" s="3"/>
      <c r="E6" s="3"/>
      <c r="F6" s="3"/>
      <c r="G6" s="3"/>
      <c r="H6" s="3"/>
      <c r="I6" s="3"/>
      <c r="J6" s="3"/>
      <c r="K6" s="3" t="s">
        <v>0</v>
      </c>
    </row>
    <row r="7" spans="1:11" s="122" customFormat="1" ht="32.25" thickBot="1" x14ac:dyDescent="0.3">
      <c r="A7" s="63" t="s">
        <v>1</v>
      </c>
      <c r="B7" s="138" t="s">
        <v>2</v>
      </c>
      <c r="C7" s="135" t="s">
        <v>3</v>
      </c>
      <c r="D7" s="135" t="s">
        <v>4</v>
      </c>
      <c r="E7" s="135" t="s">
        <v>5</v>
      </c>
      <c r="F7" s="135" t="s">
        <v>6</v>
      </c>
      <c r="G7" s="135" t="s">
        <v>7</v>
      </c>
      <c r="H7" s="135" t="s">
        <v>8</v>
      </c>
      <c r="I7" s="136" t="s">
        <v>9</v>
      </c>
      <c r="J7" s="137" t="s">
        <v>10</v>
      </c>
      <c r="K7" s="136" t="s">
        <v>11</v>
      </c>
    </row>
    <row r="8" spans="1:11" s="7" customFormat="1" ht="16.5" thickBot="1" x14ac:dyDescent="0.3">
      <c r="A8" s="64">
        <v>1000000</v>
      </c>
      <c r="B8" s="65" t="s">
        <v>12</v>
      </c>
      <c r="C8" s="4">
        <f t="shared" ref="C8:K8" si="0">SUM(C9+C20+C26+C28+C38+C41)</f>
        <v>442828971.16960001</v>
      </c>
      <c r="D8" s="5">
        <f t="shared" si="0"/>
        <v>25920325.699999999</v>
      </c>
      <c r="E8" s="5">
        <f t="shared" si="0"/>
        <v>68805304.5484</v>
      </c>
      <c r="F8" s="4">
        <f t="shared" si="0"/>
        <v>50721717.341599993</v>
      </c>
      <c r="G8" s="4">
        <f t="shared" si="0"/>
        <v>23707613.633200001</v>
      </c>
      <c r="H8" s="5">
        <f t="shared" si="0"/>
        <v>37517699.669999994</v>
      </c>
      <c r="I8" s="4">
        <f t="shared" si="0"/>
        <v>25685490.398799997</v>
      </c>
      <c r="J8" s="6">
        <f t="shared" si="0"/>
        <v>10514267.896800002</v>
      </c>
      <c r="K8" s="4">
        <f t="shared" si="0"/>
        <v>685701390.35839999</v>
      </c>
    </row>
    <row r="9" spans="1:11" s="7" customFormat="1" x14ac:dyDescent="0.25">
      <c r="A9" s="127">
        <v>1010000</v>
      </c>
      <c r="B9" s="128" t="s">
        <v>13</v>
      </c>
      <c r="C9" s="129">
        <f>SUM(C10:C18)</f>
        <v>312012440.77960002</v>
      </c>
      <c r="D9" s="129">
        <f t="shared" ref="D9:J9" si="1">SUM(D10:D18)</f>
        <v>24428532.899999999</v>
      </c>
      <c r="E9" s="129">
        <f t="shared" si="1"/>
        <v>57120410.468400002</v>
      </c>
      <c r="F9" s="129">
        <f t="shared" si="1"/>
        <v>35415721.32159999</v>
      </c>
      <c r="G9" s="129">
        <f t="shared" si="1"/>
        <v>17652048.223200001</v>
      </c>
      <c r="H9" s="129">
        <f t="shared" si="1"/>
        <v>28331683.800000001</v>
      </c>
      <c r="I9" s="129">
        <f t="shared" si="1"/>
        <v>14963346.538799999</v>
      </c>
      <c r="J9" s="129">
        <f t="shared" si="1"/>
        <v>8065662.9968000008</v>
      </c>
      <c r="K9" s="129">
        <f>SUM(K10:K18)</f>
        <v>497989847.02839994</v>
      </c>
    </row>
    <row r="10" spans="1:11" x14ac:dyDescent="0.25">
      <c r="A10" s="67">
        <v>1010100</v>
      </c>
      <c r="B10" s="68" t="s">
        <v>14</v>
      </c>
      <c r="C10" s="8">
        <v>0</v>
      </c>
      <c r="D10" s="9">
        <v>0</v>
      </c>
      <c r="E10" s="9">
        <v>0</v>
      </c>
      <c r="F10" s="9"/>
      <c r="G10" s="9">
        <v>0</v>
      </c>
      <c r="H10" s="9">
        <v>0</v>
      </c>
      <c r="I10" s="9">
        <v>0</v>
      </c>
      <c r="J10" s="9">
        <v>0</v>
      </c>
      <c r="K10" s="10">
        <f t="shared" ref="K10:K18" si="2">SUM(C10+D10+E10+F10+G10+H10+I10+J10)</f>
        <v>0</v>
      </c>
    </row>
    <row r="11" spans="1:11" ht="31.5" x14ac:dyDescent="0.25">
      <c r="A11" s="67">
        <v>1010200</v>
      </c>
      <c r="B11" s="69" t="s">
        <v>15</v>
      </c>
      <c r="C11" s="11">
        <v>196975068.77959999</v>
      </c>
      <c r="D11" s="12">
        <v>15893007.129999999</v>
      </c>
      <c r="E11" s="12">
        <v>23503157.218399998</v>
      </c>
      <c r="F11" s="12">
        <v>8461766.6816000007</v>
      </c>
      <c r="G11" s="12">
        <v>5319495.1632000003</v>
      </c>
      <c r="H11" s="12">
        <v>11098028.77</v>
      </c>
      <c r="I11" s="12">
        <v>3993731.3987999996</v>
      </c>
      <c r="J11" s="12">
        <v>1773102.4668000001</v>
      </c>
      <c r="K11" s="10">
        <f t="shared" si="2"/>
        <v>267017357.60839999</v>
      </c>
    </row>
    <row r="12" spans="1:11" ht="17.25" customHeight="1" x14ac:dyDescent="0.25">
      <c r="A12" s="67">
        <v>1010400</v>
      </c>
      <c r="B12" s="68" t="s">
        <v>17</v>
      </c>
      <c r="C12" s="11">
        <v>1173663.94</v>
      </c>
      <c r="D12" s="12">
        <v>0</v>
      </c>
      <c r="E12" s="12">
        <v>567618.44999999995</v>
      </c>
      <c r="F12" s="12">
        <v>316510.81</v>
      </c>
      <c r="G12" s="12">
        <v>193301.53</v>
      </c>
      <c r="H12" s="12">
        <v>121200</v>
      </c>
      <c r="I12" s="12">
        <v>102300</v>
      </c>
      <c r="J12" s="12">
        <v>120900</v>
      </c>
      <c r="K12" s="10">
        <f t="shared" si="2"/>
        <v>2595494.73</v>
      </c>
    </row>
    <row r="13" spans="1:11" ht="47.25" x14ac:dyDescent="0.25">
      <c r="A13" s="67">
        <v>1010500</v>
      </c>
      <c r="B13" s="70" t="s">
        <v>18</v>
      </c>
      <c r="C13" s="11">
        <v>778895.97</v>
      </c>
      <c r="D13" s="11">
        <v>33999.96</v>
      </c>
      <c r="E13" s="11">
        <v>543896.18000000005</v>
      </c>
      <c r="F13" s="11">
        <v>577625.73</v>
      </c>
      <c r="G13" s="11">
        <v>177328.34</v>
      </c>
      <c r="H13" s="11">
        <v>459691.02</v>
      </c>
      <c r="I13" s="11">
        <v>208243.75</v>
      </c>
      <c r="J13" s="11">
        <v>118398.33</v>
      </c>
      <c r="K13" s="10">
        <f t="shared" si="2"/>
        <v>2898079.28</v>
      </c>
    </row>
    <row r="14" spans="1:11" ht="31.5" x14ac:dyDescent="0.25">
      <c r="A14" s="67">
        <v>1010600</v>
      </c>
      <c r="B14" s="71" t="s">
        <v>83</v>
      </c>
      <c r="C14" s="11">
        <v>7528894.29</v>
      </c>
      <c r="D14" s="12">
        <v>135219.76999999999</v>
      </c>
      <c r="E14" s="12">
        <v>2966581.17</v>
      </c>
      <c r="F14" s="12">
        <v>758023.08</v>
      </c>
      <c r="G14" s="12">
        <v>89536.9</v>
      </c>
      <c r="H14" s="12">
        <v>341567.16</v>
      </c>
      <c r="I14" s="12">
        <v>62512.22</v>
      </c>
      <c r="J14" s="12">
        <v>21990.959999999999</v>
      </c>
      <c r="K14" s="10">
        <f t="shared" si="2"/>
        <v>11904325.550000003</v>
      </c>
    </row>
    <row r="15" spans="1:11" ht="32.450000000000003" customHeight="1" x14ac:dyDescent="0.25">
      <c r="A15" s="67">
        <v>1010601</v>
      </c>
      <c r="B15" s="72" t="s">
        <v>19</v>
      </c>
      <c r="C15" s="11">
        <v>11368089.060000001</v>
      </c>
      <c r="D15" s="11">
        <v>195660.99</v>
      </c>
      <c r="E15" s="11">
        <v>4236189.9400000004</v>
      </c>
      <c r="F15" s="11">
        <v>3232493.04</v>
      </c>
      <c r="G15" s="11">
        <v>1245898.2</v>
      </c>
      <c r="H15" s="11">
        <v>3883282.9</v>
      </c>
      <c r="I15" s="11">
        <v>1905260.31</v>
      </c>
      <c r="J15" s="11">
        <v>1608316.64</v>
      </c>
      <c r="K15" s="10">
        <f t="shared" si="2"/>
        <v>27675191.079999998</v>
      </c>
    </row>
    <row r="16" spans="1:11" x14ac:dyDescent="0.25">
      <c r="A16" s="67">
        <v>1010700</v>
      </c>
      <c r="B16" s="68" t="s">
        <v>20</v>
      </c>
      <c r="C16" s="11">
        <v>85980819.890000001</v>
      </c>
      <c r="D16" s="12">
        <v>8021714.21</v>
      </c>
      <c r="E16" s="12">
        <v>23697315.23</v>
      </c>
      <c r="F16" s="12">
        <v>21112037.069999997</v>
      </c>
      <c r="G16" s="12">
        <v>10122031.93</v>
      </c>
      <c r="H16" s="12">
        <v>11592803.67</v>
      </c>
      <c r="I16" s="12">
        <v>8068578.7400000002</v>
      </c>
      <c r="J16" s="12">
        <v>4111724.9</v>
      </c>
      <c r="K16" s="10">
        <f t="shared" si="2"/>
        <v>172707025.64000002</v>
      </c>
    </row>
    <row r="17" spans="1:11" ht="47.25" x14ac:dyDescent="0.25">
      <c r="A17" s="67">
        <v>1010800</v>
      </c>
      <c r="B17" s="73" t="s">
        <v>75</v>
      </c>
      <c r="C17" s="11">
        <v>8207008.8499999996</v>
      </c>
      <c r="D17" s="12">
        <v>148930.84</v>
      </c>
      <c r="E17" s="12">
        <v>1605652.28</v>
      </c>
      <c r="F17" s="12">
        <v>957264.91</v>
      </c>
      <c r="G17" s="12">
        <v>504456.16</v>
      </c>
      <c r="H17" s="12">
        <v>835110.28</v>
      </c>
      <c r="I17" s="12">
        <v>622720.12</v>
      </c>
      <c r="J17" s="12">
        <v>311229.7</v>
      </c>
      <c r="K17" s="10">
        <f t="shared" si="2"/>
        <v>13192373.139999997</v>
      </c>
    </row>
    <row r="18" spans="1:11" ht="31.5" x14ac:dyDescent="0.25">
      <c r="A18" s="67" t="s">
        <v>77</v>
      </c>
      <c r="B18" s="73" t="s">
        <v>78</v>
      </c>
      <c r="C18" s="11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0">
        <f t="shared" si="2"/>
        <v>0</v>
      </c>
    </row>
    <row r="19" spans="1:11" x14ac:dyDescent="0.25">
      <c r="A19" s="74"/>
      <c r="B19" s="68"/>
      <c r="C19" s="11"/>
      <c r="D19" s="12"/>
      <c r="E19" s="12"/>
      <c r="F19" s="12"/>
      <c r="G19" s="12"/>
      <c r="H19" s="12"/>
      <c r="I19" s="12"/>
      <c r="J19" s="12"/>
      <c r="K19" s="13"/>
    </row>
    <row r="20" spans="1:11" s="7" customFormat="1" x14ac:dyDescent="0.25">
      <c r="A20" s="75">
        <v>1020000</v>
      </c>
      <c r="B20" s="76" t="s">
        <v>21</v>
      </c>
      <c r="C20" s="14">
        <f>SUM(C21:C24)</f>
        <v>5766949.8899999997</v>
      </c>
      <c r="D20" s="15">
        <f t="shared" ref="D20:J20" si="3">SUM(D21:D24)</f>
        <v>36393.730000000003</v>
      </c>
      <c r="E20" s="15">
        <f t="shared" si="3"/>
        <v>2438811.9200000004</v>
      </c>
      <c r="F20" s="15">
        <f t="shared" si="3"/>
        <v>151131.84</v>
      </c>
      <c r="G20" s="15">
        <f t="shared" si="3"/>
        <v>1329642</v>
      </c>
      <c r="H20" s="15">
        <f>SUM(H21:H24)</f>
        <v>20907.29</v>
      </c>
      <c r="I20" s="15">
        <f t="shared" si="3"/>
        <v>6403.2</v>
      </c>
      <c r="J20" s="15">
        <f t="shared" si="3"/>
        <v>21638.67</v>
      </c>
      <c r="K20" s="16">
        <f t="shared" ref="K20:K24" si="4">SUM(C20+D20+E20+F20+G20+H20+I20+J20)</f>
        <v>9771878.5399999991</v>
      </c>
    </row>
    <row r="21" spans="1:11" x14ac:dyDescent="0.25">
      <c r="A21" s="67">
        <v>1020100</v>
      </c>
      <c r="B21" s="68" t="s">
        <v>22</v>
      </c>
      <c r="C21" s="11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0">
        <f t="shared" si="4"/>
        <v>0</v>
      </c>
    </row>
    <row r="22" spans="1:11" x14ac:dyDescent="0.25">
      <c r="A22" s="67">
        <v>1020200</v>
      </c>
      <c r="B22" s="68" t="s">
        <v>23</v>
      </c>
      <c r="C22" s="11">
        <v>5407357.25</v>
      </c>
      <c r="D22" s="12">
        <v>0</v>
      </c>
      <c r="E22" s="12">
        <v>2380873.7400000002</v>
      </c>
      <c r="F22" s="12">
        <v>118874.48</v>
      </c>
      <c r="G22" s="12">
        <v>1305962</v>
      </c>
      <c r="H22" s="12">
        <v>783.1400000000001</v>
      </c>
      <c r="I22" s="12">
        <v>0</v>
      </c>
      <c r="J22" s="12">
        <v>14598.67</v>
      </c>
      <c r="K22" s="10">
        <f t="shared" si="4"/>
        <v>9228449.2800000012</v>
      </c>
    </row>
    <row r="23" spans="1:11" x14ac:dyDescent="0.25">
      <c r="A23" s="66">
        <v>1020400</v>
      </c>
      <c r="B23" s="77" t="s">
        <v>24</v>
      </c>
      <c r="C23" s="11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0">
        <f t="shared" si="4"/>
        <v>0</v>
      </c>
    </row>
    <row r="24" spans="1:11" x14ac:dyDescent="0.25">
      <c r="A24" s="67">
        <v>1020500</v>
      </c>
      <c r="B24" s="68" t="s">
        <v>25</v>
      </c>
      <c r="C24" s="11">
        <v>359592.64</v>
      </c>
      <c r="D24" s="12">
        <v>36393.730000000003</v>
      </c>
      <c r="E24" s="12">
        <v>57938.18</v>
      </c>
      <c r="F24" s="12">
        <v>32257.360000000001</v>
      </c>
      <c r="G24" s="12">
        <v>23680</v>
      </c>
      <c r="H24" s="12">
        <v>20124.150000000001</v>
      </c>
      <c r="I24" s="12">
        <v>6403.2</v>
      </c>
      <c r="J24" s="12">
        <v>7040</v>
      </c>
      <c r="K24" s="10">
        <f t="shared" si="4"/>
        <v>543429.25999999989</v>
      </c>
    </row>
    <row r="25" spans="1:11" x14ac:dyDescent="0.25">
      <c r="A25" s="74"/>
      <c r="B25" s="68"/>
      <c r="C25" s="11"/>
      <c r="D25" s="12"/>
      <c r="E25" s="12"/>
      <c r="F25" s="12"/>
      <c r="G25" s="12"/>
      <c r="H25" s="12"/>
      <c r="I25" s="12"/>
      <c r="J25" s="12"/>
      <c r="K25" s="10"/>
    </row>
    <row r="26" spans="1:11" x14ac:dyDescent="0.25">
      <c r="A26" s="67">
        <v>1040000</v>
      </c>
      <c r="B26" s="68" t="s">
        <v>26</v>
      </c>
      <c r="C26" s="11">
        <v>275147.68</v>
      </c>
      <c r="D26" s="12">
        <v>44934.559999999998</v>
      </c>
      <c r="E26" s="12">
        <v>198519.43</v>
      </c>
      <c r="F26" s="12">
        <v>94161.64</v>
      </c>
      <c r="G26" s="12">
        <v>134357.18</v>
      </c>
      <c r="H26" s="12">
        <v>170397.02</v>
      </c>
      <c r="I26" s="12">
        <v>77303.710000000006</v>
      </c>
      <c r="J26" s="12">
        <v>70353.23</v>
      </c>
      <c r="K26" s="10">
        <f>SUM(C26+D26+E26+F26+G26+H26+I26+J26)</f>
        <v>1065174.45</v>
      </c>
    </row>
    <row r="27" spans="1:11" x14ac:dyDescent="0.25">
      <c r="A27" s="67"/>
      <c r="B27" s="68"/>
      <c r="C27" s="11"/>
      <c r="D27" s="12"/>
      <c r="E27" s="12"/>
      <c r="F27" s="12"/>
      <c r="G27" s="12"/>
      <c r="H27" s="12"/>
      <c r="I27" s="12"/>
      <c r="J27" s="12"/>
      <c r="K27" s="10"/>
    </row>
    <row r="28" spans="1:11" x14ac:dyDescent="0.25">
      <c r="A28" s="67">
        <v>1050000</v>
      </c>
      <c r="B28" s="68" t="s">
        <v>27</v>
      </c>
      <c r="C28" s="11">
        <v>3907727.8600000003</v>
      </c>
      <c r="D28" s="12">
        <v>562600.14</v>
      </c>
      <c r="E28" s="12">
        <v>2827439.2800000003</v>
      </c>
      <c r="F28" s="12">
        <v>10429903.369999999</v>
      </c>
      <c r="G28" s="12">
        <v>2110032.5</v>
      </c>
      <c r="H28" s="12">
        <v>5833466.5800000001</v>
      </c>
      <c r="I28" s="12">
        <v>8767526.5399999991</v>
      </c>
      <c r="J28" s="12">
        <v>1393934.42</v>
      </c>
      <c r="K28" s="10">
        <f>SUM(C28+D28+E28+F28+G28+H28+I28+J28)</f>
        <v>35832630.689999998</v>
      </c>
    </row>
    <row r="29" spans="1:11" s="7" customFormat="1" x14ac:dyDescent="0.25">
      <c r="A29" s="75">
        <v>1050100</v>
      </c>
      <c r="B29" s="76" t="s">
        <v>28</v>
      </c>
      <c r="C29" s="14">
        <f>SUM(C30:C32)</f>
        <v>2784039.6700000004</v>
      </c>
      <c r="D29" s="17">
        <f t="shared" ref="D29:J29" si="5">SUM(D30:D32)</f>
        <v>34194.26</v>
      </c>
      <c r="E29" s="17">
        <f>SUM(E30:E32)</f>
        <v>2347375.14</v>
      </c>
      <c r="F29" s="17">
        <f t="shared" si="5"/>
        <v>4521195.38</v>
      </c>
      <c r="G29" s="17">
        <f t="shared" si="5"/>
        <v>1941361.15</v>
      </c>
      <c r="H29" s="17">
        <f t="shared" si="5"/>
        <v>4045348.5700000003</v>
      </c>
      <c r="I29" s="17">
        <f t="shared" si="5"/>
        <v>3007455.71</v>
      </c>
      <c r="J29" s="17">
        <f t="shared" si="5"/>
        <v>1259176.5</v>
      </c>
      <c r="K29" s="18">
        <f>SUM(K30:K32)</f>
        <v>19940146.380000003</v>
      </c>
    </row>
    <row r="30" spans="1:11" x14ac:dyDescent="0.25">
      <c r="A30" s="74">
        <v>1050101</v>
      </c>
      <c r="B30" s="78" t="s">
        <v>29</v>
      </c>
      <c r="C30" s="19">
        <v>91217.06</v>
      </c>
      <c r="D30" s="20">
        <v>0</v>
      </c>
      <c r="E30" s="20">
        <v>324738.69</v>
      </c>
      <c r="F30" s="20">
        <v>2316031.42</v>
      </c>
      <c r="G30" s="20">
        <v>950788.48</v>
      </c>
      <c r="H30" s="20">
        <v>1861362.51</v>
      </c>
      <c r="I30" s="20">
        <v>2290731.25</v>
      </c>
      <c r="J30" s="20">
        <v>910785.5</v>
      </c>
      <c r="K30" s="21">
        <f t="shared" ref="K30:K36" si="6">SUM(C30+D30+E30+F30+G30+H30+I30+J30)</f>
        <v>8745654.9100000001</v>
      </c>
    </row>
    <row r="31" spans="1:11" x14ac:dyDescent="0.25">
      <c r="A31" s="74">
        <v>1050102</v>
      </c>
      <c r="B31" s="78" t="s">
        <v>30</v>
      </c>
      <c r="C31" s="19">
        <v>2688576.14</v>
      </c>
      <c r="D31" s="20">
        <v>34471.360000000001</v>
      </c>
      <c r="E31" s="20">
        <v>2028178.3</v>
      </c>
      <c r="F31" s="20">
        <v>2109218.85</v>
      </c>
      <c r="G31" s="20">
        <v>918195.61</v>
      </c>
      <c r="H31" s="20">
        <v>2139696.39</v>
      </c>
      <c r="I31" s="20">
        <v>702933.22</v>
      </c>
      <c r="J31" s="20">
        <v>254366.98</v>
      </c>
      <c r="K31" s="21">
        <f t="shared" si="6"/>
        <v>10875636.850000001</v>
      </c>
    </row>
    <row r="32" spans="1:11" x14ac:dyDescent="0.25">
      <c r="A32" s="79">
        <v>1050103</v>
      </c>
      <c r="B32" s="80" t="s">
        <v>31</v>
      </c>
      <c r="C32" s="19">
        <v>4246.47</v>
      </c>
      <c r="D32" s="20">
        <v>-277.10000000000002</v>
      </c>
      <c r="E32" s="20">
        <v>-5541.85</v>
      </c>
      <c r="F32" s="20">
        <v>95945.11</v>
      </c>
      <c r="G32" s="20">
        <v>72377.06</v>
      </c>
      <c r="H32" s="20">
        <v>44289.67</v>
      </c>
      <c r="I32" s="20">
        <v>13791.24</v>
      </c>
      <c r="J32" s="20">
        <v>94024.02</v>
      </c>
      <c r="K32" s="21">
        <f t="shared" si="6"/>
        <v>318854.62</v>
      </c>
    </row>
    <row r="33" spans="1:11" ht="31.5" x14ac:dyDescent="0.25">
      <c r="A33" s="67">
        <v>1050200</v>
      </c>
      <c r="B33" s="73" t="s">
        <v>32</v>
      </c>
      <c r="C33" s="8">
        <v>1046649.52</v>
      </c>
      <c r="D33" s="9">
        <v>528048.15</v>
      </c>
      <c r="E33" s="9">
        <v>389202.17</v>
      </c>
      <c r="F33" s="9">
        <v>88514.87</v>
      </c>
      <c r="G33" s="9">
        <v>58542.06</v>
      </c>
      <c r="H33" s="9">
        <v>136698.42000000001</v>
      </c>
      <c r="I33" s="9">
        <v>254460.87</v>
      </c>
      <c r="J33" s="9">
        <v>111861.36</v>
      </c>
      <c r="K33" s="10">
        <f t="shared" si="6"/>
        <v>2613977.42</v>
      </c>
    </row>
    <row r="34" spans="1:11" ht="47.25" x14ac:dyDescent="0.25">
      <c r="A34" s="67">
        <v>1050400</v>
      </c>
      <c r="B34" s="73" t="s">
        <v>33</v>
      </c>
      <c r="C34" s="11">
        <v>0</v>
      </c>
      <c r="D34" s="12">
        <v>0</v>
      </c>
      <c r="E34" s="12">
        <v>63857.760000000002</v>
      </c>
      <c r="F34" s="12">
        <v>2484270.7999999998</v>
      </c>
      <c r="G34" s="12">
        <v>49776.59</v>
      </c>
      <c r="H34" s="12">
        <v>885215.08</v>
      </c>
      <c r="I34" s="12">
        <v>3136359.89</v>
      </c>
      <c r="J34" s="12">
        <v>0</v>
      </c>
      <c r="K34" s="10">
        <f t="shared" si="6"/>
        <v>6619480.1199999992</v>
      </c>
    </row>
    <row r="35" spans="1:11" ht="31.5" x14ac:dyDescent="0.25">
      <c r="A35" s="67">
        <v>1051100</v>
      </c>
      <c r="B35" s="73" t="s">
        <v>34</v>
      </c>
      <c r="C35" s="11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0">
        <f t="shared" si="6"/>
        <v>0</v>
      </c>
    </row>
    <row r="36" spans="1:11" ht="31.5" x14ac:dyDescent="0.25">
      <c r="A36" s="67">
        <v>1051200</v>
      </c>
      <c r="B36" s="73" t="s">
        <v>35</v>
      </c>
      <c r="C36" s="11">
        <v>0</v>
      </c>
      <c r="D36" s="12">
        <v>0</v>
      </c>
      <c r="E36" s="12">
        <v>21401.37</v>
      </c>
      <c r="F36" s="12">
        <v>3311828.05</v>
      </c>
      <c r="G36" s="12">
        <v>24888.29</v>
      </c>
      <c r="H36" s="12">
        <v>741522.17</v>
      </c>
      <c r="I36" s="12">
        <v>2363933.9</v>
      </c>
      <c r="J36" s="12">
        <v>453.2</v>
      </c>
      <c r="K36" s="10">
        <f t="shared" si="6"/>
        <v>6464026.9799999995</v>
      </c>
    </row>
    <row r="37" spans="1:11" x14ac:dyDescent="0.25">
      <c r="A37" s="74"/>
      <c r="B37" s="78"/>
      <c r="C37" s="11">
        <v>0</v>
      </c>
      <c r="D37" s="22"/>
      <c r="E37" s="22"/>
      <c r="F37" s="22"/>
      <c r="G37" s="22"/>
      <c r="H37" s="22"/>
      <c r="I37" s="22"/>
      <c r="J37" s="23"/>
      <c r="K37" s="13"/>
    </row>
    <row r="38" spans="1:11" s="24" customFormat="1" x14ac:dyDescent="0.25">
      <c r="A38" s="75">
        <v>1060000</v>
      </c>
      <c r="B38" s="76" t="s">
        <v>36</v>
      </c>
      <c r="C38" s="14">
        <f>C39</f>
        <v>107229002.67999999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6">
        <f>SUM(C38+D38+E38+F38+G38+H38+I38+J38)</f>
        <v>107229002.67999999</v>
      </c>
    </row>
    <row r="39" spans="1:11" s="27" customFormat="1" x14ac:dyDescent="0.25">
      <c r="A39" s="81">
        <v>1060400</v>
      </c>
      <c r="B39" s="82" t="s">
        <v>74</v>
      </c>
      <c r="C39" s="25">
        <v>107229002.67999999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6">
        <f>SUM(C39+D39+E39+F39+G39+H39+I39+J39)</f>
        <v>107229002.67999999</v>
      </c>
    </row>
    <row r="40" spans="1:11" x14ac:dyDescent="0.25">
      <c r="A40" s="74"/>
      <c r="B40" s="78"/>
      <c r="C40" s="11"/>
      <c r="D40" s="22"/>
      <c r="E40" s="22"/>
      <c r="F40" s="22"/>
      <c r="G40" s="22"/>
      <c r="H40" s="22"/>
      <c r="I40" s="22"/>
      <c r="J40" s="23"/>
      <c r="K40" s="13"/>
    </row>
    <row r="41" spans="1:11" s="24" customFormat="1" x14ac:dyDescent="0.25">
      <c r="A41" s="75">
        <v>1400000</v>
      </c>
      <c r="B41" s="76" t="s">
        <v>37</v>
      </c>
      <c r="C41" s="14">
        <v>13637702.280000001</v>
      </c>
      <c r="D41" s="14">
        <v>847864.37</v>
      </c>
      <c r="E41" s="14">
        <v>6220123.4499999993</v>
      </c>
      <c r="F41" s="14">
        <v>4630799.17</v>
      </c>
      <c r="G41" s="14">
        <v>2481533.73</v>
      </c>
      <c r="H41" s="14">
        <v>3161244.98</v>
      </c>
      <c r="I41" s="14">
        <v>1870910.41</v>
      </c>
      <c r="J41" s="14">
        <v>962678.58000000007</v>
      </c>
      <c r="K41" s="16">
        <f>SUM(C41+D41+E41+F41+G41+H41+I41+J41)</f>
        <v>33812856.970000006</v>
      </c>
    </row>
    <row r="42" spans="1:11" x14ac:dyDescent="0.25">
      <c r="A42" s="67">
        <v>1400100</v>
      </c>
      <c r="B42" s="68" t="s">
        <v>38</v>
      </c>
      <c r="C42" s="11">
        <v>3678289.05</v>
      </c>
      <c r="D42" s="12">
        <v>52531.5</v>
      </c>
      <c r="E42" s="12">
        <v>1530517.1</v>
      </c>
      <c r="F42" s="12">
        <v>1248682.44</v>
      </c>
      <c r="G42" s="12">
        <v>751241.58</v>
      </c>
      <c r="H42" s="12">
        <v>724450.39</v>
      </c>
      <c r="I42" s="12">
        <v>354319.48</v>
      </c>
      <c r="J42" s="12">
        <v>169032.31</v>
      </c>
      <c r="K42" s="10">
        <f>SUM(C42+D42+E42+F42+G42+H42+I42+J42)</f>
        <v>8509063.8499999996</v>
      </c>
    </row>
    <row r="43" spans="1:11" x14ac:dyDescent="0.25">
      <c r="A43" s="83">
        <v>1400400</v>
      </c>
      <c r="B43" s="84" t="s">
        <v>39</v>
      </c>
      <c r="C43" s="11">
        <v>9959413.2300000004</v>
      </c>
      <c r="D43" s="12">
        <v>795332.87</v>
      </c>
      <c r="E43" s="12">
        <v>4689606.3499999996</v>
      </c>
      <c r="F43" s="12">
        <v>3382116.73</v>
      </c>
      <c r="G43" s="12">
        <v>1730292.15</v>
      </c>
      <c r="H43" s="12">
        <v>2436794.59</v>
      </c>
      <c r="I43" s="12">
        <v>1516590.93</v>
      </c>
      <c r="J43" s="12">
        <v>793646.27</v>
      </c>
      <c r="K43" s="10">
        <f>SUM(C43+D43+E43+F43+G43+H43+I43+J43)</f>
        <v>25303793.119999997</v>
      </c>
    </row>
    <row r="44" spans="1:11" hidden="1" x14ac:dyDescent="0.25">
      <c r="A44" s="85">
        <v>1400500</v>
      </c>
      <c r="B44" s="86" t="s">
        <v>40</v>
      </c>
      <c r="C44" s="28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231.93</v>
      </c>
      <c r="J44" s="29">
        <v>0</v>
      </c>
      <c r="K44" s="10">
        <f>SUM(C44+D44+E44+F44+G44+H44+I44+J44)</f>
        <v>231.93</v>
      </c>
    </row>
    <row r="45" spans="1:11" ht="10.9" customHeight="1" thickBot="1" x14ac:dyDescent="0.3">
      <c r="A45" s="87"/>
      <c r="B45" s="88"/>
      <c r="C45" s="28"/>
      <c r="D45" s="30"/>
      <c r="E45" s="30"/>
      <c r="F45" s="30"/>
      <c r="G45" s="30"/>
      <c r="H45" s="30"/>
      <c r="I45" s="30"/>
      <c r="J45" s="31"/>
      <c r="K45" s="32"/>
    </row>
    <row r="46" spans="1:11" s="24" customFormat="1" ht="16.5" thickBot="1" x14ac:dyDescent="0.3">
      <c r="A46" s="64">
        <v>2000000</v>
      </c>
      <c r="B46" s="65" t="s">
        <v>41</v>
      </c>
      <c r="C46" s="33">
        <f>C47+C56+C59+C61+C63+C65</f>
        <v>25509917.27</v>
      </c>
      <c r="D46" s="33">
        <f t="shared" ref="D46:K46" si="7">D47+D56+D59+D61+D63+D65</f>
        <v>115036.53</v>
      </c>
      <c r="E46" s="33">
        <f t="shared" si="7"/>
        <v>2309718.5300000003</v>
      </c>
      <c r="F46" s="33">
        <f t="shared" si="7"/>
        <v>1647194.48</v>
      </c>
      <c r="G46" s="33">
        <f t="shared" si="7"/>
        <v>864446.08000000007</v>
      </c>
      <c r="H46" s="33">
        <f t="shared" si="7"/>
        <v>1368401.8599999999</v>
      </c>
      <c r="I46" s="33">
        <f t="shared" si="7"/>
        <v>858852.8899999999</v>
      </c>
      <c r="J46" s="33">
        <f t="shared" si="7"/>
        <v>466789.94</v>
      </c>
      <c r="K46" s="33">
        <f t="shared" si="7"/>
        <v>33140357.579999998</v>
      </c>
    </row>
    <row r="47" spans="1:11" ht="31.5" x14ac:dyDescent="0.25">
      <c r="A47" s="66">
        <v>2010000</v>
      </c>
      <c r="B47" s="73" t="s">
        <v>42</v>
      </c>
      <c r="C47" s="9">
        <v>13611702.609999999</v>
      </c>
      <c r="D47" s="9">
        <v>71869.75</v>
      </c>
      <c r="E47" s="9">
        <v>608812.29</v>
      </c>
      <c r="F47" s="9">
        <v>304160.43</v>
      </c>
      <c r="G47" s="9">
        <v>363644.34</v>
      </c>
      <c r="H47" s="9">
        <v>423887.96</v>
      </c>
      <c r="I47" s="9">
        <v>386417.22</v>
      </c>
      <c r="J47" s="34">
        <v>257425.34</v>
      </c>
      <c r="K47" s="10">
        <f t="shared" ref="K47:K54" si="8">SUM(C47+D47+E47+F47+G47+H47+I47+J47)</f>
        <v>16027919.939999999</v>
      </c>
    </row>
    <row r="48" spans="1:11" ht="31.5" x14ac:dyDescent="0.25">
      <c r="A48" s="67">
        <v>2010200</v>
      </c>
      <c r="B48" s="73" t="s">
        <v>43</v>
      </c>
      <c r="C48" s="9">
        <v>1202358.3999999999</v>
      </c>
      <c r="D48" s="9">
        <v>71869.75</v>
      </c>
      <c r="E48" s="9">
        <v>400970.93</v>
      </c>
      <c r="F48" s="9">
        <v>90692.91</v>
      </c>
      <c r="G48" s="9">
        <v>119440.35</v>
      </c>
      <c r="H48" s="9">
        <v>283632.36</v>
      </c>
      <c r="I48" s="9">
        <v>128032.45000000001</v>
      </c>
      <c r="J48" s="8">
        <v>78483.260000000009</v>
      </c>
      <c r="K48" s="10">
        <f t="shared" si="8"/>
        <v>2375480.41</v>
      </c>
    </row>
    <row r="49" spans="1:11" ht="31.5" x14ac:dyDescent="0.25">
      <c r="A49" s="67">
        <v>2010300</v>
      </c>
      <c r="B49" s="73" t="s">
        <v>44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8">
        <v>0</v>
      </c>
      <c r="K49" s="10">
        <f t="shared" si="8"/>
        <v>0</v>
      </c>
    </row>
    <row r="50" spans="1:11" x14ac:dyDescent="0.25">
      <c r="A50" s="67">
        <v>2010400</v>
      </c>
      <c r="B50" s="68" t="s">
        <v>45</v>
      </c>
      <c r="C50" s="9">
        <v>125142.61</v>
      </c>
      <c r="D50" s="9">
        <v>0</v>
      </c>
      <c r="E50" s="9">
        <v>110662</v>
      </c>
      <c r="F50" s="9">
        <v>173215.44</v>
      </c>
      <c r="G50" s="9">
        <v>100365.34</v>
      </c>
      <c r="H50" s="9">
        <v>178957.34</v>
      </c>
      <c r="I50" s="9">
        <v>197324</v>
      </c>
      <c r="J50" s="8">
        <v>156424.93</v>
      </c>
      <c r="K50" s="10">
        <f t="shared" si="8"/>
        <v>1042091.6599999999</v>
      </c>
    </row>
    <row r="51" spans="1:11" x14ac:dyDescent="0.25">
      <c r="A51" s="67">
        <v>2010500</v>
      </c>
      <c r="B51" s="68" t="s">
        <v>46</v>
      </c>
      <c r="C51" s="9">
        <v>3642.93</v>
      </c>
      <c r="D51" s="9">
        <v>0</v>
      </c>
      <c r="E51" s="9">
        <v>-2723.8900000000003</v>
      </c>
      <c r="F51" s="9">
        <v>3596.53</v>
      </c>
      <c r="G51" s="9">
        <v>2202.4</v>
      </c>
      <c r="H51" s="9">
        <v>3373.99</v>
      </c>
      <c r="I51" s="9">
        <v>10305.94</v>
      </c>
      <c r="J51" s="8">
        <v>2604.8200000000002</v>
      </c>
      <c r="K51" s="10">
        <f t="shared" si="8"/>
        <v>23002.720000000001</v>
      </c>
    </row>
    <row r="52" spans="1:11" ht="47.25" x14ac:dyDescent="0.25">
      <c r="A52" s="67">
        <v>2010600</v>
      </c>
      <c r="B52" s="89" t="s">
        <v>79</v>
      </c>
      <c r="C52" s="9">
        <v>3164.3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8">
        <v>0</v>
      </c>
      <c r="K52" s="10">
        <f t="shared" si="8"/>
        <v>3164.3</v>
      </c>
    </row>
    <row r="53" spans="1:11" x14ac:dyDescent="0.25">
      <c r="A53" s="67">
        <v>2010900</v>
      </c>
      <c r="B53" s="68" t="s">
        <v>47</v>
      </c>
      <c r="C53" s="9">
        <v>179585.83000000002</v>
      </c>
      <c r="D53" s="9">
        <v>0</v>
      </c>
      <c r="E53" s="9">
        <v>58578.25</v>
      </c>
      <c r="F53" s="9">
        <v>5480.55</v>
      </c>
      <c r="G53" s="9">
        <v>93798.69</v>
      </c>
      <c r="H53" s="9">
        <v>-42075.73</v>
      </c>
      <c r="I53" s="9">
        <v>50754.83</v>
      </c>
      <c r="J53" s="8">
        <v>19831.330000000002</v>
      </c>
      <c r="K53" s="10">
        <f t="shared" si="8"/>
        <v>365953.75000000006</v>
      </c>
    </row>
    <row r="54" spans="1:11" x14ac:dyDescent="0.25">
      <c r="A54" s="67">
        <v>2011000</v>
      </c>
      <c r="B54" s="68" t="s">
        <v>48</v>
      </c>
      <c r="C54" s="12">
        <v>11296260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1">
        <v>0</v>
      </c>
      <c r="K54" s="10">
        <f t="shared" si="8"/>
        <v>11296260</v>
      </c>
    </row>
    <row r="55" spans="1:11" x14ac:dyDescent="0.25">
      <c r="A55" s="67"/>
      <c r="B55" s="68"/>
      <c r="C55" s="12"/>
      <c r="D55" s="12"/>
      <c r="E55" s="12"/>
      <c r="F55" s="12">
        <v>0</v>
      </c>
      <c r="G55" s="12"/>
      <c r="H55" s="12"/>
      <c r="I55" s="12"/>
      <c r="J55" s="11"/>
      <c r="K55" s="10"/>
    </row>
    <row r="56" spans="1:11" ht="31.5" x14ac:dyDescent="0.25">
      <c r="A56" s="67">
        <v>2020000</v>
      </c>
      <c r="B56" s="73" t="s">
        <v>49</v>
      </c>
      <c r="C56" s="12">
        <v>3998328.3</v>
      </c>
      <c r="D56" s="12">
        <v>0</v>
      </c>
      <c r="E56" s="12">
        <v>181886.64</v>
      </c>
      <c r="F56" s="12">
        <v>427278.56</v>
      </c>
      <c r="G56" s="12">
        <v>7699.75</v>
      </c>
      <c r="H56" s="12">
        <v>36374.960000000006</v>
      </c>
      <c r="I56" s="12">
        <v>31984.05</v>
      </c>
      <c r="J56" s="11">
        <v>381</v>
      </c>
      <c r="K56" s="10">
        <f>SUM(C56+D56+E56+F56+G56+H56+I56+J56)</f>
        <v>4683933.26</v>
      </c>
    </row>
    <row r="57" spans="1:11" ht="31.5" x14ac:dyDescent="0.25">
      <c r="A57" s="74">
        <v>2020100</v>
      </c>
      <c r="B57" s="90" t="s">
        <v>50</v>
      </c>
      <c r="C57" s="35">
        <v>3604100.71</v>
      </c>
      <c r="D57" s="35">
        <v>0</v>
      </c>
      <c r="E57" s="35">
        <v>17300</v>
      </c>
      <c r="F57" s="35">
        <v>408751.41</v>
      </c>
      <c r="G57" s="35">
        <v>0</v>
      </c>
      <c r="H57" s="35">
        <v>0</v>
      </c>
      <c r="I57" s="35">
        <v>0</v>
      </c>
      <c r="J57" s="22">
        <v>0</v>
      </c>
      <c r="K57" s="21">
        <f>SUM(C57+D57+E57+F57+G57+H57+I57+J57)</f>
        <v>4030152.12</v>
      </c>
    </row>
    <row r="58" spans="1:11" x14ac:dyDescent="0.25">
      <c r="A58" s="74"/>
      <c r="B58" s="78"/>
      <c r="C58" s="35"/>
      <c r="D58" s="35"/>
      <c r="E58" s="35"/>
      <c r="F58" s="35"/>
      <c r="G58" s="35"/>
      <c r="H58" s="35"/>
      <c r="I58" s="35"/>
      <c r="J58" s="22"/>
      <c r="K58" s="21"/>
    </row>
    <row r="59" spans="1:11" x14ac:dyDescent="0.25">
      <c r="A59" s="67">
        <v>2060000</v>
      </c>
      <c r="B59" s="68" t="s">
        <v>51</v>
      </c>
      <c r="C59" s="12">
        <v>867141.15999999992</v>
      </c>
      <c r="D59" s="12">
        <v>17602.93</v>
      </c>
      <c r="E59" s="12">
        <v>170022.79</v>
      </c>
      <c r="F59" s="12">
        <v>220381.94</v>
      </c>
      <c r="G59" s="12">
        <v>78667.63</v>
      </c>
      <c r="H59" s="12">
        <v>108748.31</v>
      </c>
      <c r="I59" s="12">
        <v>187669.64</v>
      </c>
      <c r="J59" s="11">
        <v>54584.14</v>
      </c>
      <c r="K59" s="10">
        <f>SUM(C59+D59+E59+F59+G59+H59+I59+J59)</f>
        <v>1704818.5399999998</v>
      </c>
    </row>
    <row r="60" spans="1:11" ht="6.6" customHeight="1" x14ac:dyDescent="0.25">
      <c r="A60" s="74"/>
      <c r="B60" s="78"/>
      <c r="C60" s="12"/>
      <c r="D60" s="35"/>
      <c r="E60" s="35"/>
      <c r="F60" s="35">
        <v>0</v>
      </c>
      <c r="G60" s="35"/>
      <c r="H60" s="35"/>
      <c r="I60" s="35">
        <v>0</v>
      </c>
      <c r="J60" s="22"/>
      <c r="K60" s="10"/>
    </row>
    <row r="61" spans="1:11" x14ac:dyDescent="0.25">
      <c r="A61" s="67">
        <v>2070000</v>
      </c>
      <c r="B61" s="68" t="s">
        <v>52</v>
      </c>
      <c r="C61" s="12">
        <v>7021764.0499999998</v>
      </c>
      <c r="D61" s="12">
        <v>25563.850000000002</v>
      </c>
      <c r="E61" s="12">
        <v>1337499.81</v>
      </c>
      <c r="F61" s="12">
        <v>695373.55</v>
      </c>
      <c r="G61" s="12">
        <v>414434.36</v>
      </c>
      <c r="H61" s="12">
        <v>799363.63</v>
      </c>
      <c r="I61" s="12">
        <v>252781.98</v>
      </c>
      <c r="J61" s="11">
        <v>154399.46000000002</v>
      </c>
      <c r="K61" s="10">
        <f>SUM(C61+D61+E61+F61+G61+H61+I61+J61)</f>
        <v>10701180.690000001</v>
      </c>
    </row>
    <row r="62" spans="1:11" ht="10.15" customHeight="1" x14ac:dyDescent="0.25">
      <c r="A62" s="74"/>
      <c r="B62" s="78"/>
      <c r="C62" s="12"/>
      <c r="D62" s="12"/>
      <c r="E62" s="12"/>
      <c r="F62" s="12"/>
      <c r="G62" s="12"/>
      <c r="H62" s="12"/>
      <c r="I62" s="12"/>
      <c r="J62" s="11"/>
      <c r="K62" s="10"/>
    </row>
    <row r="63" spans="1:11" ht="13.9" customHeight="1" x14ac:dyDescent="0.25">
      <c r="A63" s="67">
        <v>2080000</v>
      </c>
      <c r="B63" s="73" t="s">
        <v>76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1">
        <v>0</v>
      </c>
      <c r="K63" s="10">
        <f>SUM(C63+D63+E63+F63+G63+H63+I63+J63)</f>
        <v>0</v>
      </c>
    </row>
    <row r="64" spans="1:11" ht="7.9" customHeight="1" x14ac:dyDescent="0.25">
      <c r="A64" s="67"/>
      <c r="B64" s="68"/>
      <c r="C64" s="29"/>
      <c r="D64" s="29"/>
      <c r="E64" s="29"/>
      <c r="F64" s="29"/>
      <c r="G64" s="29"/>
      <c r="H64" s="29"/>
      <c r="I64" s="29"/>
      <c r="J64" s="28"/>
      <c r="K64" s="10">
        <f t="shared" ref="K64:K65" si="9">SUM(C64+D64+E64+F64+G64+H64+I64+J64)</f>
        <v>0</v>
      </c>
    </row>
    <row r="65" spans="1:11" x14ac:dyDescent="0.25">
      <c r="A65" s="67">
        <v>2090000</v>
      </c>
      <c r="B65" s="68" t="s">
        <v>53</v>
      </c>
      <c r="C65" s="29">
        <v>10981.15</v>
      </c>
      <c r="D65" s="29">
        <v>0</v>
      </c>
      <c r="E65" s="29">
        <v>11497</v>
      </c>
      <c r="F65" s="29">
        <v>0</v>
      </c>
      <c r="G65" s="29"/>
      <c r="H65" s="29">
        <v>27</v>
      </c>
      <c r="I65" s="29"/>
      <c r="J65" s="28">
        <v>0</v>
      </c>
      <c r="K65" s="10">
        <f t="shared" si="9"/>
        <v>22505.15</v>
      </c>
    </row>
    <row r="66" spans="1:11" ht="8.4499999999999993" customHeight="1" thickBot="1" x14ac:dyDescent="0.3">
      <c r="A66" s="91"/>
      <c r="B66" s="92"/>
      <c r="C66" s="29"/>
      <c r="D66" s="29"/>
      <c r="E66" s="29"/>
      <c r="F66" s="29"/>
      <c r="G66" s="28"/>
      <c r="H66" s="29"/>
      <c r="I66" s="29"/>
      <c r="J66" s="36"/>
      <c r="K66" s="37"/>
    </row>
    <row r="67" spans="1:11" ht="16.5" thickBot="1" x14ac:dyDescent="0.3">
      <c r="A67" s="93">
        <v>3000000</v>
      </c>
      <c r="B67" s="94" t="s">
        <v>54</v>
      </c>
      <c r="C67" s="33">
        <f>C68+C69+C70+C71</f>
        <v>30394760</v>
      </c>
      <c r="D67" s="33">
        <f t="shared" ref="D67:K67" si="10">D68+D69+D70+D71</f>
        <v>0</v>
      </c>
      <c r="E67" s="33">
        <f t="shared" si="10"/>
        <v>0</v>
      </c>
      <c r="F67" s="33">
        <f t="shared" si="10"/>
        <v>0</v>
      </c>
      <c r="G67" s="33">
        <f t="shared" si="10"/>
        <v>0</v>
      </c>
      <c r="H67" s="33">
        <f t="shared" si="10"/>
        <v>0</v>
      </c>
      <c r="I67" s="33">
        <f t="shared" si="10"/>
        <v>0</v>
      </c>
      <c r="J67" s="33">
        <f t="shared" si="10"/>
        <v>0</v>
      </c>
      <c r="K67" s="33">
        <f t="shared" si="10"/>
        <v>30394760</v>
      </c>
    </row>
    <row r="68" spans="1:11" x14ac:dyDescent="0.25">
      <c r="A68" s="95">
        <v>3010000</v>
      </c>
      <c r="B68" s="96" t="s">
        <v>55</v>
      </c>
      <c r="C68" s="8">
        <v>495360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9">
        <v>0</v>
      </c>
      <c r="K68" s="10">
        <f>SUM(C68+D68+E68+F68+G68+H68+I68+J68)</f>
        <v>495360</v>
      </c>
    </row>
    <row r="69" spans="1:11" ht="31.5" x14ac:dyDescent="0.25">
      <c r="A69" s="97">
        <v>3011000</v>
      </c>
      <c r="B69" s="98" t="s">
        <v>56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9">
        <v>0</v>
      </c>
      <c r="K69" s="10">
        <f>SUM(C69+D69+E69+F69+G69+H69+I69+J69)</f>
        <v>0</v>
      </c>
    </row>
    <row r="70" spans="1:11" x14ac:dyDescent="0.25">
      <c r="A70" s="99" t="s">
        <v>57</v>
      </c>
      <c r="B70" s="100" t="s">
        <v>58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10">
        <f>SUM(C70+D70+E70+F70+G70+H70+I70+J70)</f>
        <v>0</v>
      </c>
    </row>
    <row r="71" spans="1:11" ht="15.6" customHeight="1" x14ac:dyDescent="0.25">
      <c r="A71" s="101">
        <v>3060000</v>
      </c>
      <c r="B71" s="73" t="s">
        <v>59</v>
      </c>
      <c r="C71" s="8">
        <v>29899400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9">
        <v>0</v>
      </c>
      <c r="K71" s="10">
        <f>SUM(C71+D71+E71+F71+G71+H71+I71+J71)</f>
        <v>29899400</v>
      </c>
    </row>
    <row r="72" spans="1:11" ht="16.5" thickBot="1" x14ac:dyDescent="0.3">
      <c r="A72" s="102"/>
      <c r="B72" s="103"/>
      <c r="C72" s="38"/>
      <c r="D72" s="39"/>
      <c r="E72" s="39"/>
      <c r="F72" s="39"/>
      <c r="G72" s="40"/>
      <c r="H72" s="39"/>
      <c r="I72" s="40"/>
      <c r="J72" s="41"/>
      <c r="K72" s="37"/>
    </row>
    <row r="73" spans="1:11" s="7" customFormat="1" ht="16.5" thickBot="1" x14ac:dyDescent="0.3">
      <c r="A73" s="104">
        <v>4000000</v>
      </c>
      <c r="B73" s="65" t="s">
        <v>60</v>
      </c>
      <c r="C73" s="33">
        <f>SUM(C74+C77+C83+C85+C87+C89+C91+C93+C81)</f>
        <v>86666248.750399977</v>
      </c>
      <c r="D73" s="33">
        <f t="shared" ref="D73:J73" si="11">SUM(D74+D77+D83+D85+D87+D89+D91+D93+D81)</f>
        <v>2087773.84</v>
      </c>
      <c r="E73" s="33">
        <f t="shared" si="11"/>
        <v>3382853.6415999997</v>
      </c>
      <c r="F73" s="33">
        <f t="shared" si="11"/>
        <v>2431939.7584000002</v>
      </c>
      <c r="G73" s="33">
        <f t="shared" si="11"/>
        <v>1321051.4568</v>
      </c>
      <c r="H73" s="33">
        <f t="shared" si="11"/>
        <v>2343900.8699999996</v>
      </c>
      <c r="I73" s="33">
        <f t="shared" si="11"/>
        <v>1702769.7411999998</v>
      </c>
      <c r="J73" s="33">
        <f t="shared" si="11"/>
        <v>670421.53319999995</v>
      </c>
      <c r="K73" s="33">
        <f>SUM(K74+K77+K83+K85+K87+K89+K91+K93+K81)</f>
        <v>100606959.59159999</v>
      </c>
    </row>
    <row r="74" spans="1:11" x14ac:dyDescent="0.25">
      <c r="A74" s="105">
        <v>4010000</v>
      </c>
      <c r="B74" s="77" t="s">
        <v>61</v>
      </c>
      <c r="C74" s="9">
        <v>49016971.590399995</v>
      </c>
      <c r="D74" s="9">
        <v>1517297.31</v>
      </c>
      <c r="E74" s="9">
        <v>2402012.3116000001</v>
      </c>
      <c r="F74" s="9">
        <v>1007256.7584000002</v>
      </c>
      <c r="G74" s="9">
        <v>546718.12680000009</v>
      </c>
      <c r="H74" s="9">
        <v>1196475.3799999999</v>
      </c>
      <c r="I74" s="9">
        <v>477964.24119999999</v>
      </c>
      <c r="J74" s="9">
        <v>287696.95319999999</v>
      </c>
      <c r="K74" s="10">
        <f>SUM(C74+D74+E74+F74+G74+H74+I74+J74)</f>
        <v>56452392.671599999</v>
      </c>
    </row>
    <row r="75" spans="1:11" x14ac:dyDescent="0.25">
      <c r="A75" s="106">
        <v>4010104</v>
      </c>
      <c r="B75" s="78" t="s">
        <v>16</v>
      </c>
      <c r="C75" s="20">
        <v>17128266.850400001</v>
      </c>
      <c r="D75" s="20">
        <v>1382000.62</v>
      </c>
      <c r="E75" s="20">
        <v>2043752.8016000001</v>
      </c>
      <c r="F75" s="20">
        <v>735805.79840000009</v>
      </c>
      <c r="G75" s="20">
        <v>462564.79680000001</v>
      </c>
      <c r="H75" s="20">
        <v>965045.98</v>
      </c>
      <c r="I75" s="20">
        <v>347280.99119999999</v>
      </c>
      <c r="J75" s="20">
        <v>154182.82320000001</v>
      </c>
      <c r="K75" s="21">
        <f>SUM(C75+D75+E75+F75+G75+H75+I75+J75)</f>
        <v>23218900.661600001</v>
      </c>
    </row>
    <row r="76" spans="1:11" x14ac:dyDescent="0.25">
      <c r="A76" s="106"/>
      <c r="B76" s="78"/>
      <c r="C76" s="12"/>
      <c r="D76" s="22"/>
      <c r="E76" s="22"/>
      <c r="F76" s="22">
        <v>0</v>
      </c>
      <c r="G76" s="22"/>
      <c r="H76" s="22">
        <v>0</v>
      </c>
      <c r="I76" s="22">
        <v>0</v>
      </c>
      <c r="J76" s="23"/>
      <c r="K76" s="13"/>
    </row>
    <row r="77" spans="1:11" x14ac:dyDescent="0.25">
      <c r="A77" s="107">
        <v>4020000</v>
      </c>
      <c r="B77" s="68" t="s">
        <v>62</v>
      </c>
      <c r="C77" s="12">
        <v>2118200.62</v>
      </c>
      <c r="D77" s="12">
        <v>570476.53</v>
      </c>
      <c r="E77" s="12">
        <v>856210.25</v>
      </c>
      <c r="F77" s="12">
        <v>1058108.9099999999</v>
      </c>
      <c r="G77" s="12">
        <v>345763.08999999997</v>
      </c>
      <c r="H77" s="12">
        <v>627750.17000000004</v>
      </c>
      <c r="I77" s="12">
        <v>231551.41</v>
      </c>
      <c r="J77" s="12">
        <v>154798.88</v>
      </c>
      <c r="K77" s="11">
        <f>SUM(K78:K79)</f>
        <v>5962859.8599999994</v>
      </c>
    </row>
    <row r="78" spans="1:11" x14ac:dyDescent="0.25">
      <c r="A78" s="107">
        <v>4020100</v>
      </c>
      <c r="B78" s="68" t="s">
        <v>63</v>
      </c>
      <c r="C78" s="12">
        <v>679108.39</v>
      </c>
      <c r="D78" s="12">
        <v>171188.2</v>
      </c>
      <c r="E78" s="12">
        <v>247876.18</v>
      </c>
      <c r="F78" s="12">
        <v>296867.93</v>
      </c>
      <c r="G78" s="12">
        <v>88136.48</v>
      </c>
      <c r="H78" s="12">
        <v>157771.51999999999</v>
      </c>
      <c r="I78" s="12">
        <v>63566.35</v>
      </c>
      <c r="J78" s="12">
        <v>42654.84</v>
      </c>
      <c r="K78" s="10">
        <f>SUM(C78+D78+E78+F78+G78+H78+I78+J78)</f>
        <v>1747169.8900000001</v>
      </c>
    </row>
    <row r="79" spans="1:11" x14ac:dyDescent="0.25">
      <c r="A79" s="107">
        <v>4020200</v>
      </c>
      <c r="B79" s="68" t="s">
        <v>64</v>
      </c>
      <c r="C79" s="12">
        <v>1439092.23</v>
      </c>
      <c r="D79" s="12">
        <v>399288.33</v>
      </c>
      <c r="E79" s="12">
        <v>608334.06999999995</v>
      </c>
      <c r="F79" s="12">
        <v>761240.98</v>
      </c>
      <c r="G79" s="12">
        <v>257626.61</v>
      </c>
      <c r="H79" s="12">
        <v>469978.65</v>
      </c>
      <c r="I79" s="12">
        <v>167985.06</v>
      </c>
      <c r="J79" s="12">
        <v>112144.04</v>
      </c>
      <c r="K79" s="10">
        <f>SUM(C79+D79+E79+F79+G79+H79+I79+J79)</f>
        <v>4215689.97</v>
      </c>
    </row>
    <row r="80" spans="1:11" x14ac:dyDescent="0.25">
      <c r="A80" s="107"/>
      <c r="B80" s="68"/>
      <c r="C80" s="12"/>
      <c r="D80" s="22"/>
      <c r="E80" s="22"/>
      <c r="F80" s="22">
        <v>0</v>
      </c>
      <c r="G80" s="22"/>
      <c r="H80" s="22">
        <v>0</v>
      </c>
      <c r="I80" s="22">
        <v>0</v>
      </c>
      <c r="J80" s="22"/>
      <c r="K80" s="10"/>
    </row>
    <row r="81" spans="1:11" x14ac:dyDescent="0.25">
      <c r="A81" s="107" t="s">
        <v>80</v>
      </c>
      <c r="B81" s="68" t="s">
        <v>81</v>
      </c>
      <c r="C81" s="12">
        <v>0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10">
        <f t="shared" ref="K81" si="12">SUM(C81+D81+E81+F81+G81+H81+I81+J81)</f>
        <v>0</v>
      </c>
    </row>
    <row r="82" spans="1:11" x14ac:dyDescent="0.25">
      <c r="A82" s="107"/>
      <c r="B82" s="68"/>
      <c r="C82" s="12"/>
      <c r="D82" s="35"/>
      <c r="E82" s="35"/>
      <c r="F82" s="35"/>
      <c r="G82" s="35"/>
      <c r="H82" s="35"/>
      <c r="I82" s="35"/>
      <c r="J82" s="35"/>
      <c r="K82" s="10"/>
    </row>
    <row r="83" spans="1:11" ht="63" x14ac:dyDescent="0.2">
      <c r="A83" s="107">
        <v>4080000</v>
      </c>
      <c r="B83" s="108" t="s">
        <v>65</v>
      </c>
      <c r="C83" s="12">
        <v>53784.97</v>
      </c>
      <c r="D83" s="12">
        <v>0</v>
      </c>
      <c r="E83" s="12">
        <v>114717.57</v>
      </c>
      <c r="F83" s="12">
        <v>270412.79999999999</v>
      </c>
      <c r="G83" s="12">
        <v>356690.43</v>
      </c>
      <c r="H83" s="12">
        <v>446559.75</v>
      </c>
      <c r="I83" s="12">
        <v>965861.18</v>
      </c>
      <c r="J83" s="12">
        <v>215877.34</v>
      </c>
      <c r="K83" s="10">
        <f>SUM(C83+D83+E83+F83+G83+H83+I83+J83)</f>
        <v>2423904.04</v>
      </c>
    </row>
    <row r="84" spans="1:11" ht="8.4499999999999993" customHeight="1" x14ac:dyDescent="0.2">
      <c r="A84" s="107"/>
      <c r="B84" s="109"/>
      <c r="C84" s="12"/>
      <c r="D84" s="12"/>
      <c r="E84" s="12"/>
      <c r="F84" s="12"/>
      <c r="G84" s="12"/>
      <c r="H84" s="12"/>
      <c r="I84" s="12"/>
      <c r="J84" s="12"/>
      <c r="K84" s="10"/>
    </row>
    <row r="85" spans="1:11" x14ac:dyDescent="0.2">
      <c r="A85" s="107">
        <v>4100000</v>
      </c>
      <c r="B85" s="109" t="s">
        <v>66</v>
      </c>
      <c r="C85" s="12">
        <v>23543919.800000001</v>
      </c>
      <c r="D85" s="12">
        <v>0</v>
      </c>
      <c r="E85" s="12">
        <v>1265</v>
      </c>
      <c r="F85" s="12">
        <v>4136</v>
      </c>
      <c r="G85" s="12">
        <v>0</v>
      </c>
      <c r="H85" s="12">
        <v>0</v>
      </c>
      <c r="I85" s="12">
        <v>0</v>
      </c>
      <c r="J85" s="12">
        <v>0</v>
      </c>
      <c r="K85" s="10">
        <f>SUM(C85+D85+E85+F85+G85+H85+I85+J85)</f>
        <v>23549320.800000001</v>
      </c>
    </row>
    <row r="86" spans="1:11" ht="9" customHeight="1" x14ac:dyDescent="0.2">
      <c r="A86" s="107"/>
      <c r="B86" s="109"/>
      <c r="C86" s="12"/>
      <c r="D86" s="12"/>
      <c r="E86" s="12"/>
      <c r="F86" s="12"/>
      <c r="G86" s="12"/>
      <c r="H86" s="12"/>
      <c r="I86" s="12"/>
      <c r="J86" s="12"/>
      <c r="K86" s="10"/>
    </row>
    <row r="87" spans="1:11" x14ac:dyDescent="0.2">
      <c r="A87" s="107">
        <v>4110000</v>
      </c>
      <c r="B87" s="108" t="s">
        <v>67</v>
      </c>
      <c r="C87" s="12">
        <v>2815002.07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0">
        <f>SUM(C87+D87+E87+F87+G87+H87+I87+J87)</f>
        <v>2815002.07</v>
      </c>
    </row>
    <row r="88" spans="1:11" ht="6.6" customHeight="1" x14ac:dyDescent="0.2">
      <c r="A88" s="107"/>
      <c r="B88" s="108"/>
      <c r="C88" s="12"/>
      <c r="D88" s="12"/>
      <c r="E88" s="12"/>
      <c r="F88" s="12"/>
      <c r="G88" s="12"/>
      <c r="H88" s="12"/>
      <c r="I88" s="12"/>
      <c r="J88" s="12"/>
      <c r="K88" s="13"/>
    </row>
    <row r="89" spans="1:11" x14ac:dyDescent="0.2">
      <c r="A89" s="107">
        <v>4120000</v>
      </c>
      <c r="B89" s="109" t="s">
        <v>68</v>
      </c>
      <c r="C89" s="12">
        <v>910755.38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0">
        <f>SUM(C89+D89+E89+F89+G89+H89+I89+J89)</f>
        <v>910755.38</v>
      </c>
    </row>
    <row r="90" spans="1:11" ht="7.9" customHeight="1" x14ac:dyDescent="0.2">
      <c r="A90" s="110"/>
      <c r="B90" s="111"/>
      <c r="C90" s="12"/>
      <c r="D90" s="12"/>
      <c r="E90" s="12"/>
      <c r="F90" s="12"/>
      <c r="G90" s="12"/>
      <c r="H90" s="12"/>
      <c r="I90" s="12"/>
      <c r="J90" s="12"/>
      <c r="K90" s="10"/>
    </row>
    <row r="91" spans="1:11" x14ac:dyDescent="0.2">
      <c r="A91" s="112">
        <v>4130000</v>
      </c>
      <c r="B91" s="109" t="s">
        <v>69</v>
      </c>
      <c r="C91" s="12">
        <v>169000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0">
        <f t="shared" ref="K91" si="13">SUM(C91+D91+E91+F91+G91+H91+I91+J91)</f>
        <v>169000</v>
      </c>
    </row>
    <row r="92" spans="1:11" ht="6.6" customHeight="1" x14ac:dyDescent="0.2">
      <c r="A92" s="113"/>
      <c r="B92" s="114"/>
      <c r="C92" s="39"/>
      <c r="D92" s="39"/>
      <c r="E92" s="39"/>
      <c r="F92" s="39"/>
      <c r="G92" s="39"/>
      <c r="H92" s="39"/>
      <c r="I92" s="39"/>
      <c r="J92" s="39"/>
      <c r="K92" s="42"/>
    </row>
    <row r="93" spans="1:11" x14ac:dyDescent="0.2">
      <c r="A93" s="115">
        <v>4140000</v>
      </c>
      <c r="B93" s="109" t="s">
        <v>70</v>
      </c>
      <c r="C93" s="12">
        <v>8038614.3200000003</v>
      </c>
      <c r="D93" s="12">
        <v>0</v>
      </c>
      <c r="E93" s="12">
        <v>8648.51</v>
      </c>
      <c r="F93" s="12">
        <v>92025.29</v>
      </c>
      <c r="G93" s="12">
        <v>71879.81</v>
      </c>
      <c r="H93" s="12">
        <v>73115.570000000007</v>
      </c>
      <c r="I93" s="12">
        <v>27392.91</v>
      </c>
      <c r="J93" s="12">
        <v>12048.36</v>
      </c>
      <c r="K93" s="13">
        <f t="shared" ref="K93" si="14">SUM(C93+D93+E93+F93+G93+H93+I93+J93)</f>
        <v>8323724.7700000005</v>
      </c>
    </row>
    <row r="94" spans="1:11" ht="7.15" customHeight="1" thickBot="1" x14ac:dyDescent="0.3">
      <c r="A94" s="116"/>
      <c r="B94" s="103"/>
      <c r="C94" s="39"/>
      <c r="D94" s="40"/>
      <c r="E94" s="40"/>
      <c r="F94" s="40"/>
      <c r="G94" s="40"/>
      <c r="H94" s="40"/>
      <c r="I94" s="40"/>
      <c r="J94" s="40"/>
      <c r="K94" s="42"/>
    </row>
    <row r="95" spans="1:11" ht="30.75" customHeight="1" thickBot="1" x14ac:dyDescent="0.3">
      <c r="A95" s="117">
        <v>5000000</v>
      </c>
      <c r="B95" s="118" t="s">
        <v>82</v>
      </c>
      <c r="C95" s="43">
        <v>47558611.590000004</v>
      </c>
      <c r="D95" s="43">
        <v>1858747.95</v>
      </c>
      <c r="E95" s="43">
        <v>14334391.220000001</v>
      </c>
      <c r="F95" s="43">
        <v>7353344.9900000002</v>
      </c>
      <c r="G95" s="43">
        <v>2621474.9500000002</v>
      </c>
      <c r="H95" s="43">
        <v>2170915.3600000003</v>
      </c>
      <c r="I95" s="43">
        <v>2060260.7</v>
      </c>
      <c r="J95" s="43">
        <v>1025906.8200000001</v>
      </c>
      <c r="K95" s="44">
        <f>SUM(C95+D95+E95+F95+G95+H95+I95+J95)</f>
        <v>78983653.579999998</v>
      </c>
    </row>
    <row r="96" spans="1:11" ht="7.5" customHeight="1" thickBot="1" x14ac:dyDescent="0.3">
      <c r="A96" s="117"/>
      <c r="B96" s="118"/>
      <c r="C96" s="45"/>
      <c r="D96" s="45"/>
      <c r="E96" s="45"/>
      <c r="F96" s="45"/>
      <c r="G96" s="45"/>
      <c r="H96" s="45"/>
      <c r="I96" s="45"/>
      <c r="J96" s="45"/>
      <c r="K96" s="44"/>
    </row>
    <row r="97" spans="1:11" ht="16.899999999999999" customHeight="1" thickBot="1" x14ac:dyDescent="0.25">
      <c r="A97" s="117" t="s">
        <v>84</v>
      </c>
      <c r="B97" s="119" t="s">
        <v>85</v>
      </c>
      <c r="C97" s="45">
        <v>9412732.0099999998</v>
      </c>
      <c r="D97" s="45">
        <v>0</v>
      </c>
      <c r="E97" s="45">
        <v>0</v>
      </c>
      <c r="F97" s="45">
        <v>0</v>
      </c>
      <c r="G97" s="45">
        <v>0</v>
      </c>
      <c r="H97" s="45">
        <v>0</v>
      </c>
      <c r="I97" s="45">
        <v>0</v>
      </c>
      <c r="J97" s="45">
        <v>0</v>
      </c>
      <c r="K97" s="44">
        <f>SUM(C97+D97+E97+F97+G97+H97+I97+J97)</f>
        <v>9412732.0099999998</v>
      </c>
    </row>
    <row r="98" spans="1:11" s="7" customFormat="1" ht="21" customHeight="1" thickBot="1" x14ac:dyDescent="0.3">
      <c r="A98" s="120"/>
      <c r="B98" s="121" t="s">
        <v>71</v>
      </c>
      <c r="C98" s="46">
        <f t="shared" ref="C98:K98" si="15">SUM(C8+C46+C73+C95+C67+C97)</f>
        <v>642371240.78999996</v>
      </c>
      <c r="D98" s="46">
        <f t="shared" si="15"/>
        <v>29981884.02</v>
      </c>
      <c r="E98" s="46">
        <f t="shared" si="15"/>
        <v>88832267.939999998</v>
      </c>
      <c r="F98" s="46">
        <f t="shared" si="15"/>
        <v>62154196.569999993</v>
      </c>
      <c r="G98" s="46">
        <f t="shared" si="15"/>
        <v>28514586.120000001</v>
      </c>
      <c r="H98" s="46">
        <f t="shared" si="15"/>
        <v>43400917.75999999</v>
      </c>
      <c r="I98" s="46">
        <f t="shared" si="15"/>
        <v>30307373.729999997</v>
      </c>
      <c r="J98" s="46">
        <f t="shared" si="15"/>
        <v>12677386.190000001</v>
      </c>
      <c r="K98" s="33">
        <f t="shared" si="15"/>
        <v>938239853.12</v>
      </c>
    </row>
    <row r="99" spans="1:11" ht="12.75" customHeight="1" x14ac:dyDescent="0.25"/>
    <row r="100" spans="1:11" ht="12.75" customHeight="1" x14ac:dyDescent="0.25"/>
    <row r="101" spans="1:11" ht="12.75" customHeight="1" x14ac:dyDescent="0.25">
      <c r="K101" s="47"/>
    </row>
    <row r="102" spans="1:11" ht="12.75" customHeight="1" x14ac:dyDescent="0.25">
      <c r="K102" s="47"/>
    </row>
    <row r="103" spans="1:11" ht="12.75" customHeight="1" x14ac:dyDescent="0.25"/>
    <row r="104" spans="1:11" ht="12.75" customHeight="1" x14ac:dyDescent="0.25">
      <c r="K104" s="47"/>
    </row>
    <row r="105" spans="1:11" ht="12.75" customHeight="1" x14ac:dyDescent="0.25">
      <c r="K105" s="47"/>
    </row>
    <row r="106" spans="1:11" ht="12.75" customHeight="1" x14ac:dyDescent="0.25"/>
    <row r="107" spans="1:11" ht="12.75" customHeight="1" x14ac:dyDescent="0.25"/>
    <row r="108" spans="1:11" ht="12.75" customHeight="1" x14ac:dyDescent="0.25"/>
    <row r="109" spans="1:11" ht="12.75" customHeight="1" x14ac:dyDescent="0.25"/>
    <row r="110" spans="1:11" ht="12.75" customHeight="1" x14ac:dyDescent="0.25"/>
    <row r="111" spans="1:11" ht="12.75" customHeight="1" x14ac:dyDescent="0.25"/>
    <row r="112" spans="1:11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spans="1:11" ht="12.75" customHeight="1" x14ac:dyDescent="0.25"/>
    <row r="130" spans="1:11" ht="12.75" customHeight="1" x14ac:dyDescent="0.25">
      <c r="A130" s="123"/>
      <c r="B130" s="123"/>
      <c r="C130" s="49"/>
      <c r="D130" s="49"/>
      <c r="E130" s="49"/>
      <c r="F130" s="49"/>
      <c r="G130" s="49"/>
      <c r="H130" s="49"/>
      <c r="I130" s="49"/>
      <c r="J130" s="49"/>
      <c r="K130" s="50"/>
    </row>
    <row r="131" spans="1:11" ht="12.75" customHeight="1" x14ac:dyDescent="0.25"/>
    <row r="132" spans="1:11" ht="12.75" customHeight="1" x14ac:dyDescent="0.25"/>
    <row r="133" spans="1:11" ht="12.75" customHeight="1" x14ac:dyDescent="0.25"/>
    <row r="134" spans="1:11" ht="12.75" customHeight="1" x14ac:dyDescent="0.25"/>
    <row r="135" spans="1:11" ht="12.75" customHeight="1" x14ac:dyDescent="0.25"/>
    <row r="136" spans="1:11" ht="12.75" customHeight="1" x14ac:dyDescent="0.25"/>
    <row r="137" spans="1:11" ht="12.75" customHeight="1" x14ac:dyDescent="0.25"/>
    <row r="138" spans="1:11" ht="12.75" customHeight="1" x14ac:dyDescent="0.25"/>
    <row r="139" spans="1:11" ht="12.75" customHeight="1" x14ac:dyDescent="0.25"/>
    <row r="140" spans="1:11" ht="12.75" customHeight="1" x14ac:dyDescent="0.25"/>
    <row r="141" spans="1:11" ht="12.75" customHeight="1" x14ac:dyDescent="0.25"/>
    <row r="142" spans="1:11" ht="12.75" customHeight="1" x14ac:dyDescent="0.25"/>
    <row r="143" spans="1:11" ht="12.75" customHeight="1" x14ac:dyDescent="0.25"/>
    <row r="144" spans="1:11" ht="12.75" customHeight="1" x14ac:dyDescent="0.25"/>
    <row r="145" spans="2:11" ht="12.75" customHeight="1" x14ac:dyDescent="0.25"/>
    <row r="146" spans="2:11" ht="12.75" customHeight="1" x14ac:dyDescent="0.25"/>
    <row r="147" spans="2:11" ht="12.75" customHeight="1" x14ac:dyDescent="0.25"/>
    <row r="148" spans="2:11" ht="12.75" customHeight="1" x14ac:dyDescent="0.25"/>
    <row r="149" spans="2:11" ht="12.75" customHeight="1" x14ac:dyDescent="0.25"/>
    <row r="150" spans="2:11" ht="12.75" customHeight="1" x14ac:dyDescent="0.25"/>
    <row r="151" spans="2:11" ht="12.75" customHeight="1" x14ac:dyDescent="0.25"/>
    <row r="152" spans="2:11" ht="12.75" customHeight="1" x14ac:dyDescent="0.25">
      <c r="B152" s="123"/>
      <c r="C152" s="51"/>
      <c r="D152" s="51"/>
      <c r="E152" s="51"/>
      <c r="F152" s="51"/>
      <c r="G152" s="51"/>
      <c r="H152" s="51"/>
      <c r="I152" s="51"/>
      <c r="J152" s="51"/>
      <c r="K152" s="52"/>
    </row>
    <row r="153" spans="2:11" ht="12.75" customHeight="1" x14ac:dyDescent="0.25">
      <c r="B153" s="123"/>
      <c r="C153" s="51"/>
      <c r="D153" s="51"/>
      <c r="E153" s="51"/>
      <c r="F153" s="51"/>
      <c r="G153" s="51"/>
      <c r="H153" s="51"/>
      <c r="I153" s="51"/>
      <c r="J153" s="51"/>
      <c r="K153" s="52"/>
    </row>
    <row r="154" spans="2:11" ht="12.75" customHeight="1" x14ac:dyDescent="0.25"/>
    <row r="155" spans="2:11" ht="12.75" customHeight="1" x14ac:dyDescent="0.25"/>
    <row r="156" spans="2:11" ht="12.75" customHeight="1" x14ac:dyDescent="0.25"/>
    <row r="157" spans="2:11" ht="12.75" customHeight="1" x14ac:dyDescent="0.25"/>
    <row r="158" spans="2:11" ht="12.75" customHeight="1" x14ac:dyDescent="0.25"/>
    <row r="159" spans="2:11" ht="12.75" customHeight="1" x14ac:dyDescent="0.25"/>
    <row r="160" spans="2:11" ht="12.75" customHeight="1" x14ac:dyDescent="0.25"/>
    <row r="161" spans="2:11" ht="12.75" customHeight="1" x14ac:dyDescent="0.25"/>
    <row r="162" spans="2:11" ht="12.75" customHeight="1" x14ac:dyDescent="0.25"/>
    <row r="163" spans="2:11" ht="12.75" customHeight="1" x14ac:dyDescent="0.25"/>
    <row r="164" spans="2:11" ht="12.75" customHeight="1" x14ac:dyDescent="0.25"/>
    <row r="165" spans="2:11" ht="12.75" customHeight="1" x14ac:dyDescent="0.25"/>
    <row r="166" spans="2:11" ht="12.75" customHeight="1" x14ac:dyDescent="0.25"/>
    <row r="167" spans="2:11" ht="12.75" customHeight="1" x14ac:dyDescent="0.25"/>
    <row r="168" spans="2:11" ht="12.75" customHeight="1" x14ac:dyDescent="0.25"/>
    <row r="169" spans="2:11" ht="12.75" customHeight="1" x14ac:dyDescent="0.25"/>
    <row r="170" spans="2:11" ht="12.75" customHeight="1" x14ac:dyDescent="0.25"/>
    <row r="171" spans="2:11" ht="12.75" customHeight="1" x14ac:dyDescent="0.25"/>
    <row r="172" spans="2:11" ht="12.75" customHeight="1" x14ac:dyDescent="0.25"/>
    <row r="173" spans="2:11" ht="12.75" customHeight="1" x14ac:dyDescent="0.25"/>
    <row r="174" spans="2:11" ht="12.75" customHeight="1" x14ac:dyDescent="0.25">
      <c r="B174" s="123"/>
      <c r="C174" s="53"/>
      <c r="D174" s="53"/>
      <c r="E174" s="53"/>
      <c r="F174" s="53"/>
      <c r="G174" s="53"/>
      <c r="H174" s="53"/>
      <c r="I174" s="53"/>
      <c r="J174" s="53"/>
      <c r="K174" s="54"/>
    </row>
    <row r="175" spans="2:11" ht="12.75" customHeight="1" x14ac:dyDescent="0.25">
      <c r="B175" s="123"/>
      <c r="C175" s="49"/>
      <c r="D175" s="49"/>
      <c r="E175" s="49"/>
      <c r="F175" s="49"/>
      <c r="G175" s="49"/>
      <c r="H175" s="49"/>
      <c r="I175" s="49"/>
      <c r="J175" s="49"/>
      <c r="K175" s="50"/>
    </row>
    <row r="176" spans="2:11" ht="12.75" customHeight="1" x14ac:dyDescent="0.25">
      <c r="B176" s="123"/>
      <c r="C176" s="49"/>
      <c r="D176" s="49"/>
      <c r="E176" s="49"/>
      <c r="F176" s="49"/>
      <c r="G176" s="49"/>
      <c r="H176" s="49"/>
      <c r="I176" s="49"/>
      <c r="J176" s="49"/>
      <c r="K176" s="50"/>
    </row>
    <row r="177" spans="1:11" ht="12.75" customHeight="1" x14ac:dyDescent="0.25">
      <c r="B177" s="123"/>
      <c r="C177" s="49"/>
      <c r="D177" s="49"/>
      <c r="E177" s="49"/>
      <c r="F177" s="49"/>
      <c r="G177" s="49"/>
      <c r="H177" s="49"/>
      <c r="I177" s="49"/>
      <c r="J177" s="49"/>
      <c r="K177" s="50"/>
    </row>
    <row r="178" spans="1:11" ht="12.75" customHeight="1" x14ac:dyDescent="0.25"/>
    <row r="179" spans="1:11" ht="12.75" customHeight="1" x14ac:dyDescent="0.25"/>
    <row r="180" spans="1:11" ht="12.75" customHeight="1" x14ac:dyDescent="0.25"/>
    <row r="181" spans="1:11" ht="12.75" customHeight="1" x14ac:dyDescent="0.25"/>
    <row r="182" spans="1:11" ht="12.75" customHeight="1" x14ac:dyDescent="0.25"/>
    <row r="183" spans="1:11" ht="12.75" customHeight="1" x14ac:dyDescent="0.25">
      <c r="A183" s="123"/>
      <c r="B183" s="123"/>
      <c r="C183" s="49"/>
      <c r="D183" s="49"/>
      <c r="E183" s="49"/>
      <c r="F183" s="49"/>
      <c r="G183" s="49"/>
      <c r="H183" s="49"/>
      <c r="I183" s="49"/>
      <c r="J183" s="49"/>
      <c r="K183" s="50"/>
    </row>
    <row r="184" spans="1:11" ht="12.75" customHeight="1" x14ac:dyDescent="0.25">
      <c r="B184" s="123"/>
      <c r="C184" s="49"/>
      <c r="D184" s="49"/>
      <c r="E184" s="49"/>
      <c r="F184" s="49"/>
      <c r="G184" s="49"/>
      <c r="H184" s="49"/>
      <c r="I184" s="49"/>
      <c r="J184" s="49"/>
      <c r="K184" s="50"/>
    </row>
    <row r="185" spans="1:11" ht="12.75" customHeight="1" x14ac:dyDescent="0.25">
      <c r="B185" s="123"/>
      <c r="C185" s="51"/>
      <c r="D185" s="51"/>
      <c r="E185" s="51"/>
      <c r="F185" s="51"/>
      <c r="G185" s="51"/>
      <c r="H185" s="51"/>
      <c r="I185" s="51"/>
      <c r="J185" s="51"/>
      <c r="K185" s="52"/>
    </row>
    <row r="186" spans="1:11" ht="12.75" customHeight="1" x14ac:dyDescent="0.25"/>
    <row r="187" spans="1:11" ht="12.75" customHeight="1" x14ac:dyDescent="0.25"/>
    <row r="188" spans="1:11" ht="12.75" customHeight="1" x14ac:dyDescent="0.25"/>
    <row r="189" spans="1:11" ht="12.75" customHeight="1" x14ac:dyDescent="0.25"/>
    <row r="190" spans="1:11" ht="12.75" customHeight="1" x14ac:dyDescent="0.3">
      <c r="B190" s="123"/>
      <c r="C190" s="55"/>
      <c r="D190" s="55"/>
      <c r="E190" s="55"/>
      <c r="F190" s="55"/>
      <c r="G190" s="55"/>
      <c r="H190" s="55"/>
      <c r="I190" s="55"/>
      <c r="J190" s="55"/>
      <c r="K190" s="56"/>
    </row>
    <row r="191" spans="1:11" ht="12.75" customHeight="1" x14ac:dyDescent="0.3">
      <c r="B191" s="123"/>
      <c r="C191" s="55"/>
      <c r="D191" s="55"/>
      <c r="E191" s="55"/>
      <c r="F191" s="55"/>
      <c r="G191" s="55"/>
      <c r="H191" s="55"/>
      <c r="I191" s="55"/>
      <c r="J191" s="55"/>
      <c r="K191" s="56"/>
    </row>
    <row r="192" spans="1:11" ht="12.75" customHeight="1" x14ac:dyDescent="0.25"/>
    <row r="193" spans="1:11" ht="12.75" customHeight="1" x14ac:dyDescent="0.25">
      <c r="B193" s="124"/>
    </row>
    <row r="194" spans="1:11" ht="12.75" customHeight="1" x14ac:dyDescent="0.25">
      <c r="B194" s="124"/>
    </row>
    <row r="195" spans="1:11" ht="12.75" customHeight="1" x14ac:dyDescent="0.25">
      <c r="B195" s="124"/>
    </row>
    <row r="196" spans="1:11" ht="12.75" customHeight="1" x14ac:dyDescent="0.25">
      <c r="B196" s="124"/>
    </row>
    <row r="197" spans="1:11" ht="12.75" customHeight="1" x14ac:dyDescent="0.25">
      <c r="B197" s="123"/>
      <c r="C197" s="51"/>
      <c r="D197" s="51"/>
      <c r="E197" s="51"/>
      <c r="F197" s="51"/>
      <c r="G197" s="51"/>
      <c r="H197" s="51"/>
      <c r="I197" s="51"/>
      <c r="J197" s="51"/>
      <c r="K197" s="52"/>
    </row>
    <row r="198" spans="1:11" ht="12.75" customHeight="1" x14ac:dyDescent="0.25">
      <c r="B198" s="125"/>
      <c r="C198" s="53"/>
      <c r="D198" s="53"/>
      <c r="E198" s="53"/>
      <c r="F198" s="53"/>
      <c r="G198" s="53"/>
      <c r="H198" s="53"/>
      <c r="I198" s="53"/>
      <c r="J198" s="53"/>
      <c r="K198" s="54"/>
    </row>
    <row r="199" spans="1:11" ht="12.75" customHeight="1" x14ac:dyDescent="0.25">
      <c r="B199" s="126"/>
      <c r="C199" s="49"/>
      <c r="D199" s="49"/>
      <c r="E199" s="49"/>
      <c r="F199" s="49"/>
      <c r="G199" s="49"/>
      <c r="H199" s="49"/>
      <c r="I199" s="49"/>
      <c r="J199" s="49"/>
      <c r="K199" s="50"/>
    </row>
    <row r="200" spans="1:11" ht="12.75" customHeight="1" x14ac:dyDescent="0.25">
      <c r="B200" s="123"/>
      <c r="C200" s="49"/>
      <c r="D200" s="49"/>
      <c r="E200" s="49"/>
      <c r="F200" s="49"/>
      <c r="G200" s="49"/>
      <c r="H200" s="49"/>
      <c r="I200" s="49"/>
      <c r="J200" s="49"/>
      <c r="K200" s="50"/>
    </row>
    <row r="201" spans="1:11" ht="12.75" customHeight="1" x14ac:dyDescent="0.25">
      <c r="B201" s="123"/>
      <c r="C201" s="49"/>
      <c r="D201" s="49"/>
      <c r="E201" s="49"/>
      <c r="F201" s="49"/>
      <c r="G201" s="49"/>
      <c r="H201" s="49"/>
      <c r="I201" s="49"/>
      <c r="J201" s="49"/>
      <c r="K201" s="50"/>
    </row>
    <row r="202" spans="1:11" ht="12.75" customHeight="1" x14ac:dyDescent="0.25">
      <c r="B202" s="123"/>
      <c r="C202" s="49"/>
      <c r="D202" s="49"/>
      <c r="E202" s="49"/>
      <c r="F202" s="49"/>
      <c r="G202" s="49"/>
      <c r="H202" s="49"/>
      <c r="I202" s="49"/>
      <c r="J202" s="49"/>
      <c r="K202" s="50"/>
    </row>
    <row r="203" spans="1:11" ht="12.75" customHeight="1" x14ac:dyDescent="0.25">
      <c r="A203" s="123"/>
      <c r="B203" s="123"/>
      <c r="C203" s="49"/>
      <c r="D203" s="49"/>
      <c r="E203" s="49"/>
      <c r="F203" s="49"/>
      <c r="G203" s="49"/>
      <c r="H203" s="49"/>
      <c r="I203" s="49"/>
      <c r="J203" s="49"/>
      <c r="K203" s="50"/>
    </row>
    <row r="204" spans="1:11" ht="12.75" customHeight="1" x14ac:dyDescent="0.25">
      <c r="A204" s="123"/>
    </row>
    <row r="205" spans="1:11" ht="12.75" customHeight="1" x14ac:dyDescent="0.25"/>
    <row r="206" spans="1:11" ht="12.75" customHeight="1" x14ac:dyDescent="0.25"/>
    <row r="207" spans="1:11" ht="12.75" customHeight="1" x14ac:dyDescent="0.25"/>
    <row r="208" spans="1:11" ht="12.75" customHeight="1" x14ac:dyDescent="0.25"/>
    <row r="209" spans="1:11" ht="12.75" customHeight="1" x14ac:dyDescent="0.25"/>
    <row r="210" spans="1:11" ht="12.75" customHeight="1" x14ac:dyDescent="0.25"/>
    <row r="211" spans="1:11" ht="12.75" customHeight="1" x14ac:dyDescent="0.25"/>
    <row r="212" spans="1:11" ht="12.75" customHeight="1" x14ac:dyDescent="0.25"/>
    <row r="213" spans="1:11" ht="12.75" customHeight="1" x14ac:dyDescent="0.25">
      <c r="A213" s="123"/>
      <c r="B213" s="123"/>
      <c r="C213" s="49"/>
      <c r="D213" s="49"/>
      <c r="E213" s="49"/>
      <c r="F213" s="49"/>
      <c r="G213" s="49"/>
      <c r="H213" s="49"/>
      <c r="I213" s="49"/>
      <c r="J213" s="49"/>
      <c r="K213" s="50"/>
    </row>
    <row r="214" spans="1:11" ht="12.75" customHeight="1" x14ac:dyDescent="0.25">
      <c r="A214" s="123"/>
      <c r="B214" s="123"/>
      <c r="C214" s="49"/>
      <c r="D214" s="49"/>
      <c r="E214" s="49"/>
      <c r="F214" s="49"/>
      <c r="G214" s="49"/>
      <c r="H214" s="49"/>
      <c r="I214" s="49"/>
      <c r="J214" s="49"/>
      <c r="K214" s="50"/>
    </row>
    <row r="215" spans="1:11" ht="12.75" customHeight="1" x14ac:dyDescent="0.25"/>
    <row r="216" spans="1:11" ht="12.75" customHeight="1" x14ac:dyDescent="0.25"/>
    <row r="217" spans="1:11" ht="12.75" customHeight="1" x14ac:dyDescent="0.25"/>
    <row r="218" spans="1:11" ht="12.75" customHeight="1" x14ac:dyDescent="0.25">
      <c r="A218" s="123"/>
      <c r="B218" s="123"/>
      <c r="C218" s="49"/>
      <c r="D218" s="49"/>
      <c r="E218" s="49"/>
      <c r="F218" s="49"/>
      <c r="G218" s="49"/>
      <c r="H218" s="49"/>
      <c r="I218" s="49"/>
      <c r="J218" s="49"/>
      <c r="K218" s="50"/>
    </row>
    <row r="219" spans="1:11" ht="12.75" customHeight="1" x14ac:dyDescent="0.25">
      <c r="A219" s="123"/>
      <c r="B219" s="123"/>
      <c r="C219" s="49"/>
      <c r="D219" s="49"/>
      <c r="E219" s="49"/>
      <c r="F219" s="49"/>
      <c r="G219" s="49"/>
      <c r="H219" s="49"/>
      <c r="I219" s="49"/>
      <c r="J219" s="49"/>
      <c r="K219" s="50"/>
    </row>
    <row r="220" spans="1:11" ht="12.75" customHeight="1" x14ac:dyDescent="0.25">
      <c r="A220" s="123"/>
      <c r="B220" s="123"/>
      <c r="C220" s="49"/>
      <c r="D220" s="49"/>
      <c r="E220" s="49"/>
      <c r="F220" s="49"/>
      <c r="G220" s="49"/>
      <c r="H220" s="49"/>
      <c r="I220" s="49"/>
      <c r="J220" s="49"/>
      <c r="K220" s="50"/>
    </row>
    <row r="221" spans="1:11" ht="12.75" customHeight="1" x14ac:dyDescent="0.25">
      <c r="A221" s="123"/>
      <c r="B221" s="123"/>
      <c r="C221" s="49"/>
      <c r="D221" s="49"/>
      <c r="E221" s="49"/>
      <c r="F221" s="49"/>
      <c r="G221" s="49"/>
      <c r="H221" s="49"/>
      <c r="I221" s="49"/>
      <c r="J221" s="49"/>
      <c r="K221" s="50"/>
    </row>
    <row r="222" spans="1:11" ht="12.75" customHeight="1" x14ac:dyDescent="0.25">
      <c r="B222" s="123"/>
      <c r="C222" s="49"/>
      <c r="D222" s="49"/>
      <c r="E222" s="49"/>
      <c r="F222" s="49"/>
      <c r="G222" s="49"/>
      <c r="H222" s="49"/>
      <c r="I222" s="49"/>
      <c r="J222" s="49"/>
      <c r="K222" s="50"/>
    </row>
    <row r="223" spans="1:11" ht="12.75" customHeight="1" x14ac:dyDescent="0.25"/>
    <row r="224" spans="1:11" ht="12.75" customHeight="1" x14ac:dyDescent="0.25">
      <c r="A224" s="123"/>
      <c r="B224" s="123"/>
      <c r="C224" s="51"/>
      <c r="D224" s="51"/>
      <c r="E224" s="51"/>
      <c r="F224" s="51"/>
      <c r="G224" s="51"/>
      <c r="H224" s="51"/>
      <c r="I224" s="51"/>
      <c r="J224" s="51"/>
      <c r="K224" s="52"/>
    </row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spans="1:11" ht="12.75" customHeight="1" x14ac:dyDescent="0.25"/>
    <row r="242" spans="1:11" ht="12.75" customHeight="1" x14ac:dyDescent="0.25"/>
    <row r="243" spans="1:11" ht="12.75" customHeight="1" x14ac:dyDescent="0.25">
      <c r="A243" s="123"/>
      <c r="B243" s="123"/>
      <c r="C243" s="51"/>
      <c r="D243" s="51"/>
      <c r="E243" s="51"/>
      <c r="F243" s="51"/>
      <c r="G243" s="51"/>
      <c r="H243" s="51"/>
      <c r="I243" s="51"/>
      <c r="J243" s="51"/>
      <c r="K243" s="52"/>
    </row>
    <row r="244" spans="1:11" ht="12.75" customHeight="1" x14ac:dyDescent="0.25"/>
    <row r="245" spans="1:11" ht="12.75" customHeight="1" x14ac:dyDescent="0.25"/>
    <row r="246" spans="1:11" ht="12.75" customHeight="1" x14ac:dyDescent="0.25">
      <c r="B246" s="124"/>
    </row>
    <row r="247" spans="1:11" ht="12.75" customHeight="1" x14ac:dyDescent="0.25"/>
    <row r="248" spans="1:11" ht="12.75" customHeight="1" x14ac:dyDescent="0.25"/>
    <row r="249" spans="1:11" ht="12.75" customHeight="1" x14ac:dyDescent="0.25"/>
    <row r="250" spans="1:11" ht="12.75" customHeight="1" x14ac:dyDescent="0.25"/>
    <row r="251" spans="1:11" ht="12.75" customHeight="1" x14ac:dyDescent="0.25"/>
    <row r="252" spans="1:11" ht="12.75" customHeight="1" x14ac:dyDescent="0.25"/>
    <row r="253" spans="1:11" ht="12.75" customHeight="1" x14ac:dyDescent="0.25"/>
    <row r="254" spans="1:11" ht="12.75" customHeight="1" x14ac:dyDescent="0.25"/>
    <row r="255" spans="1:11" ht="12.75" customHeight="1" x14ac:dyDescent="0.25">
      <c r="A255" s="123"/>
      <c r="B255" s="123"/>
      <c r="C255" s="51"/>
      <c r="D255" s="51"/>
      <c r="E255" s="51"/>
      <c r="F255" s="51"/>
      <c r="G255" s="51"/>
      <c r="H255" s="51"/>
      <c r="I255" s="51"/>
      <c r="J255" s="51"/>
      <c r="K255" s="52"/>
    </row>
    <row r="256" spans="1:11" ht="12.75" customHeight="1" x14ac:dyDescent="0.25"/>
    <row r="257" spans="1:11" ht="12.75" customHeight="1" x14ac:dyDescent="0.25"/>
    <row r="258" spans="1:11" ht="12.75" customHeight="1" x14ac:dyDescent="0.25"/>
    <row r="259" spans="1:11" ht="12.75" customHeight="1" x14ac:dyDescent="0.25">
      <c r="A259" s="123"/>
      <c r="B259" s="123"/>
      <c r="C259" s="53"/>
      <c r="D259" s="53"/>
      <c r="E259" s="53"/>
      <c r="F259" s="53"/>
      <c r="G259" s="53"/>
      <c r="H259" s="53"/>
      <c r="I259" s="53"/>
      <c r="J259" s="53"/>
      <c r="K259" s="54"/>
    </row>
    <row r="260" spans="1:11" ht="12.75" customHeight="1" x14ac:dyDescent="0.25">
      <c r="A260" s="123"/>
      <c r="B260" s="123"/>
      <c r="C260" s="49"/>
      <c r="D260" s="49"/>
      <c r="E260" s="49"/>
      <c r="F260" s="49"/>
      <c r="G260" s="49"/>
      <c r="H260" s="49"/>
      <c r="I260" s="49"/>
      <c r="J260" s="49"/>
      <c r="K260" s="50"/>
    </row>
    <row r="261" spans="1:11" ht="12.75" customHeight="1" x14ac:dyDescent="0.25"/>
    <row r="262" spans="1:11" ht="12.75" customHeight="1" x14ac:dyDescent="0.25">
      <c r="A262" s="123"/>
      <c r="B262" s="123"/>
      <c r="C262" s="51"/>
      <c r="D262" s="51"/>
      <c r="E262" s="51"/>
      <c r="F262" s="51"/>
      <c r="G262" s="51"/>
      <c r="H262" s="51"/>
      <c r="I262" s="51"/>
      <c r="J262" s="51"/>
      <c r="K262" s="52"/>
    </row>
    <row r="263" spans="1:11" ht="12.75" customHeight="1" x14ac:dyDescent="0.25"/>
    <row r="264" spans="1:11" ht="12.75" customHeight="1" x14ac:dyDescent="0.25"/>
    <row r="265" spans="1:11" ht="12.75" customHeight="1" x14ac:dyDescent="0.25"/>
    <row r="266" spans="1:11" ht="12.75" customHeight="1" x14ac:dyDescent="0.25"/>
    <row r="267" spans="1:11" ht="12.75" customHeight="1" x14ac:dyDescent="0.25"/>
    <row r="268" spans="1:11" ht="12.75" customHeight="1" x14ac:dyDescent="0.25"/>
    <row r="269" spans="1:11" ht="12.75" customHeight="1" x14ac:dyDescent="0.25"/>
    <row r="270" spans="1:11" ht="12.75" customHeight="1" x14ac:dyDescent="0.25"/>
    <row r="271" spans="1:11" ht="12.75" customHeight="1" x14ac:dyDescent="0.25"/>
    <row r="272" spans="1:11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spans="1:11" ht="12.75" customHeight="1" x14ac:dyDescent="0.25"/>
    <row r="290" spans="1:11" ht="12.75" customHeight="1" x14ac:dyDescent="0.25"/>
    <row r="291" spans="1:11" ht="12.75" customHeight="1" x14ac:dyDescent="0.25"/>
    <row r="292" spans="1:11" ht="12.75" customHeight="1" x14ac:dyDescent="0.25"/>
    <row r="293" spans="1:11" ht="12.75" customHeight="1" x14ac:dyDescent="0.25"/>
    <row r="294" spans="1:11" ht="12.75" customHeight="1" x14ac:dyDescent="0.25"/>
    <row r="295" spans="1:11" ht="12.75" customHeight="1" x14ac:dyDescent="0.25"/>
    <row r="296" spans="1:11" ht="12.75" customHeight="1" x14ac:dyDescent="0.25">
      <c r="A296" s="123"/>
      <c r="B296" s="123"/>
      <c r="C296" s="49"/>
      <c r="D296" s="49"/>
      <c r="E296" s="49"/>
      <c r="F296" s="49"/>
      <c r="G296" s="49"/>
      <c r="H296" s="49"/>
      <c r="I296" s="49"/>
      <c r="J296" s="49"/>
      <c r="K296" s="50"/>
    </row>
    <row r="297" spans="1:11" ht="12.75" customHeight="1" x14ac:dyDescent="0.25"/>
    <row r="298" spans="1:11" ht="12.75" customHeight="1" x14ac:dyDescent="0.25"/>
    <row r="299" spans="1:11" ht="12.75" customHeight="1" x14ac:dyDescent="0.25"/>
    <row r="300" spans="1:11" ht="12.75" customHeight="1" x14ac:dyDescent="0.25"/>
    <row r="301" spans="1:11" ht="12.75" customHeight="1" x14ac:dyDescent="0.25"/>
    <row r="302" spans="1:11" ht="12.75" customHeight="1" x14ac:dyDescent="0.25">
      <c r="A302" s="123"/>
      <c r="B302" s="123"/>
      <c r="C302" s="49"/>
      <c r="D302" s="49"/>
      <c r="E302" s="49"/>
      <c r="F302" s="49"/>
      <c r="G302" s="49"/>
      <c r="H302" s="49"/>
      <c r="I302" s="49"/>
      <c r="J302" s="49"/>
      <c r="K302" s="50"/>
    </row>
    <row r="303" spans="1:11" ht="12.75" customHeight="1" x14ac:dyDescent="0.25"/>
    <row r="304" spans="1:11" ht="12.75" customHeight="1" x14ac:dyDescent="0.25">
      <c r="B304" s="123"/>
      <c r="C304" s="51"/>
      <c r="D304" s="51"/>
      <c r="E304" s="51"/>
      <c r="F304" s="51"/>
      <c r="G304" s="51"/>
      <c r="H304" s="51"/>
      <c r="I304" s="51"/>
      <c r="J304" s="51"/>
      <c r="K304" s="52"/>
    </row>
    <row r="305" spans="1:11" ht="12.75" customHeight="1" x14ac:dyDescent="0.25">
      <c r="B305" s="123"/>
      <c r="C305" s="51"/>
      <c r="D305" s="51"/>
      <c r="E305" s="51"/>
      <c r="F305" s="51"/>
      <c r="G305" s="51"/>
      <c r="H305" s="51"/>
      <c r="I305" s="51"/>
      <c r="J305" s="51"/>
      <c r="K305" s="52"/>
    </row>
    <row r="306" spans="1:11" ht="12.75" customHeight="1" x14ac:dyDescent="0.25">
      <c r="B306" s="123"/>
      <c r="C306" s="51"/>
      <c r="D306" s="51"/>
      <c r="E306" s="51"/>
      <c r="F306" s="51"/>
      <c r="G306" s="51"/>
      <c r="H306" s="51"/>
      <c r="I306" s="51"/>
      <c r="J306" s="51"/>
      <c r="K306" s="52"/>
    </row>
    <row r="307" spans="1:11" ht="12.75" customHeight="1" x14ac:dyDescent="0.25">
      <c r="B307" s="123"/>
      <c r="C307" s="51"/>
      <c r="D307" s="51"/>
      <c r="E307" s="51"/>
      <c r="F307" s="51"/>
      <c r="G307" s="51"/>
      <c r="H307" s="51"/>
      <c r="I307" s="51"/>
      <c r="J307" s="51"/>
      <c r="K307" s="52"/>
    </row>
    <row r="308" spans="1:11" ht="12.75" customHeight="1" x14ac:dyDescent="0.25">
      <c r="B308" s="123"/>
      <c r="C308" s="51"/>
      <c r="D308" s="51"/>
      <c r="E308" s="51"/>
      <c r="F308" s="51"/>
      <c r="G308" s="51"/>
      <c r="H308" s="51"/>
      <c r="I308" s="51"/>
      <c r="J308" s="51"/>
      <c r="K308" s="52"/>
    </row>
    <row r="309" spans="1:11" ht="12.75" customHeight="1" x14ac:dyDescent="0.25">
      <c r="B309" s="123"/>
      <c r="C309" s="53"/>
      <c r="D309" s="53"/>
      <c r="E309" s="53"/>
      <c r="F309" s="53"/>
      <c r="G309" s="53"/>
      <c r="H309" s="53"/>
      <c r="I309" s="53"/>
      <c r="J309" s="53"/>
      <c r="K309" s="54"/>
    </row>
    <row r="310" spans="1:11" ht="12.75" customHeight="1" x14ac:dyDescent="0.25">
      <c r="B310" s="123"/>
      <c r="C310" s="49"/>
      <c r="D310" s="49"/>
      <c r="E310" s="49"/>
      <c r="F310" s="49"/>
      <c r="G310" s="49"/>
      <c r="H310" s="49"/>
      <c r="I310" s="49"/>
      <c r="J310" s="49"/>
      <c r="K310" s="50"/>
    </row>
    <row r="311" spans="1:11" ht="12.75" customHeight="1" x14ac:dyDescent="0.25">
      <c r="B311" s="123"/>
      <c r="C311" s="49"/>
      <c r="D311" s="49"/>
      <c r="E311" s="49"/>
      <c r="F311" s="49"/>
      <c r="G311" s="49"/>
      <c r="H311" s="49"/>
      <c r="I311" s="49"/>
      <c r="J311" s="49"/>
      <c r="K311" s="50"/>
    </row>
    <row r="312" spans="1:11" ht="12.75" customHeight="1" x14ac:dyDescent="0.25">
      <c r="B312" s="123"/>
      <c r="C312" s="49"/>
      <c r="D312" s="49"/>
      <c r="E312" s="49"/>
      <c r="F312" s="49"/>
      <c r="G312" s="49"/>
      <c r="H312" s="49"/>
      <c r="I312" s="49"/>
      <c r="J312" s="49"/>
      <c r="K312" s="50"/>
    </row>
    <row r="313" spans="1:11" ht="12.75" customHeight="1" x14ac:dyDescent="0.25">
      <c r="A313" s="123"/>
      <c r="B313" s="123"/>
      <c r="C313" s="49"/>
      <c r="D313" s="49"/>
      <c r="E313" s="49"/>
      <c r="F313" s="49"/>
      <c r="G313" s="49"/>
      <c r="H313" s="49"/>
      <c r="I313" s="49"/>
      <c r="J313" s="49"/>
      <c r="K313" s="50"/>
    </row>
    <row r="314" spans="1:11" ht="12.75" customHeight="1" x14ac:dyDescent="0.25">
      <c r="B314" s="123"/>
      <c r="C314" s="49"/>
      <c r="D314" s="49"/>
      <c r="E314" s="49"/>
      <c r="F314" s="49"/>
      <c r="G314" s="49"/>
      <c r="H314" s="49"/>
      <c r="I314" s="49"/>
      <c r="J314" s="49"/>
      <c r="K314" s="50"/>
    </row>
    <row r="315" spans="1:11" ht="12.75" customHeight="1" x14ac:dyDescent="0.25">
      <c r="B315" s="123"/>
      <c r="C315" s="51"/>
      <c r="D315" s="51"/>
      <c r="E315" s="51"/>
      <c r="F315" s="51"/>
      <c r="G315" s="51"/>
      <c r="H315" s="51"/>
      <c r="I315" s="51"/>
      <c r="J315" s="51"/>
      <c r="K315" s="52"/>
    </row>
    <row r="316" spans="1:11" ht="12.75" customHeight="1" x14ac:dyDescent="0.25">
      <c r="B316" s="123"/>
      <c r="C316" s="49"/>
      <c r="D316" s="49"/>
      <c r="E316" s="49"/>
      <c r="F316" s="49"/>
      <c r="G316" s="49"/>
      <c r="H316" s="49"/>
      <c r="I316" s="49"/>
      <c r="J316" s="49"/>
      <c r="K316" s="50"/>
    </row>
    <row r="317" spans="1:11" ht="12.75" customHeight="1" x14ac:dyDescent="0.25">
      <c r="B317" s="123"/>
      <c r="C317" s="49"/>
      <c r="D317" s="49"/>
      <c r="E317" s="49"/>
      <c r="F317" s="49"/>
      <c r="G317" s="49"/>
      <c r="H317" s="49"/>
      <c r="I317" s="49"/>
      <c r="J317" s="49"/>
      <c r="K317" s="50"/>
    </row>
    <row r="318" spans="1:11" ht="12.75" customHeight="1" x14ac:dyDescent="0.25">
      <c r="B318" s="123"/>
      <c r="C318" s="49"/>
      <c r="D318" s="49"/>
      <c r="E318" s="49"/>
      <c r="F318" s="49"/>
      <c r="G318" s="49"/>
      <c r="H318" s="49"/>
      <c r="I318" s="49"/>
      <c r="J318" s="49"/>
      <c r="K318" s="50"/>
    </row>
    <row r="319" spans="1:11" ht="12.75" customHeight="1" x14ac:dyDescent="0.25">
      <c r="B319" s="123"/>
      <c r="C319" s="49"/>
      <c r="D319" s="49"/>
      <c r="E319" s="49"/>
      <c r="F319" s="49"/>
      <c r="G319" s="49"/>
      <c r="H319" s="49"/>
      <c r="I319" s="49"/>
      <c r="J319" s="49"/>
      <c r="K319" s="50"/>
    </row>
    <row r="320" spans="1:11" ht="12.75" customHeight="1" x14ac:dyDescent="0.25">
      <c r="C320" s="57"/>
      <c r="D320" s="57"/>
      <c r="E320" s="57"/>
      <c r="F320" s="57"/>
      <c r="G320" s="57"/>
      <c r="H320" s="57"/>
      <c r="I320" s="57"/>
      <c r="J320" s="57"/>
      <c r="K320" s="58"/>
    </row>
    <row r="321" spans="2:11" ht="12.75" customHeight="1" x14ac:dyDescent="0.25">
      <c r="C321" s="57"/>
      <c r="D321" s="57"/>
      <c r="E321" s="57"/>
      <c r="F321" s="57"/>
      <c r="G321" s="57"/>
      <c r="H321" s="57"/>
      <c r="I321" s="57"/>
      <c r="J321" s="57"/>
      <c r="K321" s="58"/>
    </row>
    <row r="322" spans="2:11" ht="12.75" customHeight="1" x14ac:dyDescent="0.25">
      <c r="C322" s="57"/>
      <c r="D322" s="57"/>
      <c r="E322" s="57"/>
      <c r="F322" s="57"/>
      <c r="G322" s="57"/>
      <c r="H322" s="57"/>
      <c r="I322" s="57"/>
      <c r="J322" s="57"/>
      <c r="K322" s="58"/>
    </row>
    <row r="323" spans="2:11" ht="12.75" customHeight="1" x14ac:dyDescent="0.25">
      <c r="C323" s="57"/>
      <c r="D323" s="57"/>
      <c r="E323" s="57"/>
      <c r="F323" s="57"/>
      <c r="G323" s="57"/>
      <c r="H323" s="57"/>
      <c r="I323" s="57"/>
      <c r="J323" s="57"/>
      <c r="K323" s="58"/>
    </row>
    <row r="324" spans="2:11" ht="12.75" customHeight="1" x14ac:dyDescent="0.25">
      <c r="C324" s="57"/>
      <c r="D324" s="57"/>
      <c r="E324" s="57"/>
      <c r="F324" s="57"/>
      <c r="G324" s="57"/>
      <c r="H324" s="57"/>
      <c r="I324" s="57"/>
      <c r="J324" s="57"/>
      <c r="K324" s="58"/>
    </row>
    <row r="325" spans="2:11" ht="12.75" customHeight="1" x14ac:dyDescent="0.25">
      <c r="C325" s="57"/>
      <c r="D325" s="57"/>
      <c r="E325" s="57"/>
      <c r="F325" s="57"/>
      <c r="G325" s="57"/>
      <c r="H325" s="57"/>
      <c r="I325" s="57"/>
      <c r="J325" s="57"/>
      <c r="K325" s="58"/>
    </row>
    <row r="326" spans="2:11" ht="12.75" customHeight="1" x14ac:dyDescent="0.25">
      <c r="B326" s="123"/>
      <c r="C326" s="49"/>
      <c r="D326" s="49"/>
      <c r="E326" s="49"/>
      <c r="F326" s="49"/>
      <c r="G326" s="49"/>
      <c r="H326" s="49"/>
      <c r="I326" s="49"/>
      <c r="J326" s="49"/>
      <c r="K326" s="50"/>
    </row>
    <row r="327" spans="2:11" ht="12.75" customHeight="1" x14ac:dyDescent="0.25">
      <c r="B327" s="123"/>
      <c r="C327" s="49"/>
      <c r="D327" s="49"/>
      <c r="E327" s="49"/>
      <c r="F327" s="49"/>
      <c r="G327" s="49"/>
      <c r="H327" s="49"/>
      <c r="I327" s="49"/>
      <c r="J327" s="49"/>
      <c r="K327" s="50"/>
    </row>
    <row r="328" spans="2:11" ht="12.75" customHeight="1" x14ac:dyDescent="0.25">
      <c r="B328" s="123"/>
      <c r="C328" s="49"/>
      <c r="D328" s="49"/>
      <c r="E328" s="49"/>
      <c r="F328" s="49"/>
      <c r="G328" s="49"/>
      <c r="H328" s="49"/>
      <c r="I328" s="49"/>
      <c r="J328" s="49"/>
      <c r="K328" s="50"/>
    </row>
    <row r="329" spans="2:11" ht="12.75" customHeight="1" x14ac:dyDescent="0.25">
      <c r="B329" s="123"/>
      <c r="C329" s="49"/>
      <c r="D329" s="49"/>
      <c r="E329" s="49"/>
      <c r="F329" s="49"/>
      <c r="G329" s="49"/>
      <c r="H329" s="49"/>
      <c r="I329" s="49"/>
      <c r="J329" s="49"/>
      <c r="K329" s="50"/>
    </row>
    <row r="330" spans="2:11" ht="12.75" customHeight="1" x14ac:dyDescent="0.25">
      <c r="B330" s="123"/>
      <c r="C330" s="49"/>
      <c r="D330" s="49"/>
      <c r="E330" s="49"/>
      <c r="F330" s="49"/>
      <c r="G330" s="49"/>
      <c r="H330" s="49"/>
      <c r="I330" s="49"/>
      <c r="J330" s="49"/>
      <c r="K330" s="50"/>
    </row>
    <row r="331" spans="2:11" ht="12.75" customHeight="1" x14ac:dyDescent="0.25"/>
    <row r="332" spans="2:11" ht="12.75" customHeight="1" x14ac:dyDescent="0.25"/>
    <row r="333" spans="2:11" ht="12.75" customHeight="1" x14ac:dyDescent="0.25">
      <c r="B333" s="123"/>
      <c r="C333" s="51"/>
      <c r="D333" s="51"/>
      <c r="E333" s="51"/>
      <c r="F333" s="51"/>
      <c r="G333" s="51"/>
      <c r="H333" s="51"/>
      <c r="I333" s="51"/>
      <c r="J333" s="51"/>
      <c r="K333" s="52"/>
    </row>
    <row r="334" spans="2:11" ht="12.75" customHeight="1" x14ac:dyDescent="0.25"/>
    <row r="335" spans="2:11" ht="12.75" customHeight="1" x14ac:dyDescent="0.25"/>
    <row r="336" spans="2:11" ht="12.75" customHeight="1" x14ac:dyDescent="0.25"/>
    <row r="337" spans="2:11" ht="12.75" customHeight="1" x14ac:dyDescent="0.3">
      <c r="B337" s="123"/>
      <c r="C337" s="55"/>
      <c r="D337" s="55"/>
      <c r="E337" s="55"/>
      <c r="F337" s="55"/>
      <c r="G337" s="55"/>
      <c r="H337" s="55"/>
      <c r="I337" s="55"/>
      <c r="J337" s="55"/>
      <c r="K337" s="56"/>
    </row>
    <row r="338" spans="2:11" ht="12.75" customHeight="1" x14ac:dyDescent="0.3">
      <c r="B338" s="123"/>
      <c r="C338" s="55"/>
      <c r="D338" s="55"/>
      <c r="E338" s="55"/>
      <c r="F338" s="55"/>
      <c r="G338" s="55"/>
      <c r="H338" s="55"/>
      <c r="I338" s="55"/>
      <c r="J338" s="55"/>
      <c r="K338" s="56"/>
    </row>
    <row r="339" spans="2:11" ht="12.75" customHeight="1" x14ac:dyDescent="0.25"/>
    <row r="340" spans="2:11" ht="12.75" customHeight="1" x14ac:dyDescent="0.25">
      <c r="B340" s="124"/>
    </row>
    <row r="341" spans="2:11" ht="12.75" customHeight="1" x14ac:dyDescent="0.25">
      <c r="B341" s="124"/>
    </row>
    <row r="342" spans="2:11" ht="12.75" customHeight="1" x14ac:dyDescent="0.25">
      <c r="B342" s="124"/>
    </row>
    <row r="343" spans="2:11" ht="12.75" customHeight="1" x14ac:dyDescent="0.25">
      <c r="B343" s="124"/>
    </row>
    <row r="344" spans="2:11" ht="12.75" customHeight="1" x14ac:dyDescent="0.25">
      <c r="B344" s="123"/>
      <c r="C344" s="51"/>
      <c r="D344" s="51"/>
      <c r="E344" s="51"/>
      <c r="F344" s="51"/>
      <c r="G344" s="51"/>
      <c r="H344" s="51"/>
      <c r="I344" s="51"/>
      <c r="J344" s="51"/>
      <c r="K344" s="52"/>
    </row>
    <row r="345" spans="2:11" ht="12.75" customHeight="1" x14ac:dyDescent="0.25">
      <c r="B345" s="125"/>
      <c r="C345" s="53"/>
      <c r="D345" s="53"/>
      <c r="E345" s="53"/>
      <c r="F345" s="53"/>
      <c r="G345" s="53"/>
      <c r="H345" s="53"/>
      <c r="I345" s="53"/>
      <c r="J345" s="53"/>
      <c r="K345" s="54"/>
    </row>
    <row r="346" spans="2:11" ht="12.75" customHeight="1" x14ac:dyDescent="0.25">
      <c r="B346" s="126"/>
      <c r="C346" s="49"/>
      <c r="D346" s="49"/>
      <c r="E346" s="49"/>
      <c r="F346" s="49"/>
      <c r="G346" s="49"/>
      <c r="H346" s="49"/>
      <c r="I346" s="49"/>
      <c r="J346" s="49"/>
      <c r="K346" s="50"/>
    </row>
    <row r="347" spans="2:11" ht="12.75" customHeight="1" x14ac:dyDescent="0.25">
      <c r="B347" s="123"/>
      <c r="C347" s="49"/>
      <c r="D347" s="49"/>
      <c r="E347" s="49"/>
      <c r="F347" s="49"/>
      <c r="G347" s="49"/>
      <c r="H347" s="49"/>
      <c r="I347" s="49"/>
      <c r="J347" s="49"/>
      <c r="K347" s="50"/>
    </row>
    <row r="348" spans="2:11" ht="12.75" customHeight="1" x14ac:dyDescent="0.25"/>
    <row r="349" spans="2:11" ht="12.75" customHeight="1" x14ac:dyDescent="0.25"/>
    <row r="350" spans="2:11" ht="12.75" customHeight="1" x14ac:dyDescent="0.25"/>
    <row r="351" spans="2:11" ht="12.75" customHeight="1" x14ac:dyDescent="0.25"/>
    <row r="352" spans="2:11" ht="12.75" customHeight="1" x14ac:dyDescent="0.25"/>
    <row r="353" spans="2:11" ht="12.75" customHeight="1" x14ac:dyDescent="0.25"/>
    <row r="354" spans="2:11" ht="12.75" customHeight="1" x14ac:dyDescent="0.25"/>
    <row r="355" spans="2:11" ht="12.75" customHeight="1" x14ac:dyDescent="0.25"/>
    <row r="356" spans="2:11" ht="12.75" customHeight="1" x14ac:dyDescent="0.25"/>
    <row r="357" spans="2:11" ht="12.75" customHeight="1" x14ac:dyDescent="0.25"/>
    <row r="358" spans="2:11" ht="12.75" customHeight="1" x14ac:dyDescent="0.25"/>
    <row r="359" spans="2:11" ht="12.75" customHeight="1" x14ac:dyDescent="0.25"/>
    <row r="360" spans="2:11" ht="12.75" customHeight="1" x14ac:dyDescent="0.25"/>
    <row r="361" spans="2:11" ht="12.75" customHeight="1" x14ac:dyDescent="0.25"/>
    <row r="362" spans="2:11" ht="12.75" customHeight="1" x14ac:dyDescent="0.25"/>
    <row r="363" spans="2:11" ht="12.75" customHeight="1" x14ac:dyDescent="0.25"/>
    <row r="364" spans="2:11" ht="12.75" customHeight="1" x14ac:dyDescent="0.25">
      <c r="B364" s="123"/>
      <c r="C364" s="49"/>
      <c r="D364" s="49"/>
      <c r="E364" s="49"/>
      <c r="F364" s="49"/>
      <c r="G364" s="49"/>
      <c r="H364" s="49"/>
      <c r="I364" s="49"/>
      <c r="J364" s="49"/>
      <c r="K364" s="50"/>
    </row>
    <row r="365" spans="2:11" ht="12.75" customHeight="1" x14ac:dyDescent="0.25">
      <c r="B365" s="123"/>
      <c r="C365" s="49"/>
      <c r="D365" s="49"/>
      <c r="E365" s="49"/>
      <c r="F365" s="49"/>
      <c r="G365" s="49"/>
      <c r="H365" s="49"/>
      <c r="I365" s="49"/>
      <c r="J365" s="49"/>
      <c r="K365" s="50"/>
    </row>
    <row r="366" spans="2:11" ht="12.75" customHeight="1" x14ac:dyDescent="0.25"/>
    <row r="367" spans="2:11" ht="12.75" customHeight="1" x14ac:dyDescent="0.25"/>
    <row r="368" spans="2:11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spans="1:11" ht="12.75" customHeight="1" x14ac:dyDescent="0.25"/>
    <row r="418" spans="1:11" ht="12.75" customHeight="1" x14ac:dyDescent="0.25"/>
    <row r="419" spans="1:11" ht="12.75" customHeight="1" x14ac:dyDescent="0.25"/>
    <row r="420" spans="1:11" ht="12.75" customHeight="1" x14ac:dyDescent="0.25"/>
    <row r="421" spans="1:11" ht="12.75" customHeight="1" x14ac:dyDescent="0.25"/>
    <row r="422" spans="1:11" ht="12.75" customHeight="1" x14ac:dyDescent="0.25"/>
    <row r="423" spans="1:11" ht="12.75" customHeight="1" x14ac:dyDescent="0.25"/>
    <row r="424" spans="1:11" ht="12.75" customHeight="1" x14ac:dyDescent="0.25"/>
    <row r="425" spans="1:11" ht="12.75" customHeight="1" x14ac:dyDescent="0.25"/>
    <row r="426" spans="1:11" ht="12.75" customHeight="1" x14ac:dyDescent="0.25"/>
    <row r="427" spans="1:11" ht="12.75" customHeight="1" x14ac:dyDescent="0.25"/>
    <row r="428" spans="1:11" ht="12.75" customHeight="1" x14ac:dyDescent="0.25"/>
    <row r="429" spans="1:11" ht="12.75" customHeight="1" x14ac:dyDescent="0.25"/>
    <row r="430" spans="1:11" ht="12.75" customHeight="1" x14ac:dyDescent="0.25"/>
    <row r="431" spans="1:11" ht="12.75" customHeight="1" x14ac:dyDescent="0.25"/>
    <row r="432" spans="1:11" ht="12.75" customHeight="1" x14ac:dyDescent="0.25">
      <c r="A432" s="123"/>
      <c r="B432" s="123"/>
      <c r="C432" s="49"/>
      <c r="D432" s="49"/>
      <c r="E432" s="49"/>
      <c r="F432" s="49"/>
      <c r="G432" s="49"/>
      <c r="H432" s="49"/>
      <c r="I432" s="49"/>
      <c r="J432" s="49"/>
      <c r="K432" s="50"/>
    </row>
    <row r="433" spans="1:1" ht="12.75" customHeight="1" x14ac:dyDescent="0.25">
      <c r="A433" s="123"/>
    </row>
    <row r="434" spans="1:1" ht="12.75" customHeight="1" x14ac:dyDescent="0.25"/>
    <row r="435" spans="1:1" ht="12.75" customHeight="1" x14ac:dyDescent="0.25"/>
    <row r="436" spans="1:1" ht="12.75" customHeight="1" x14ac:dyDescent="0.25"/>
    <row r="437" spans="1:1" ht="12.75" customHeight="1" x14ac:dyDescent="0.25"/>
    <row r="438" spans="1:1" ht="12.75" customHeight="1" x14ac:dyDescent="0.25"/>
    <row r="439" spans="1:1" ht="12.75" customHeight="1" x14ac:dyDescent="0.25"/>
    <row r="440" spans="1:1" ht="12.75" customHeight="1" x14ac:dyDescent="0.25"/>
    <row r="441" spans="1:1" ht="12.75" customHeight="1" x14ac:dyDescent="0.25"/>
    <row r="442" spans="1:1" ht="12.75" customHeight="1" x14ac:dyDescent="0.25"/>
    <row r="443" spans="1:1" ht="12.75" customHeight="1" x14ac:dyDescent="0.25"/>
    <row r="444" spans="1:1" ht="12.75" customHeight="1" x14ac:dyDescent="0.25"/>
    <row r="445" spans="1:1" ht="12.75" customHeight="1" x14ac:dyDescent="0.25"/>
    <row r="446" spans="1:1" ht="12.75" customHeight="1" x14ac:dyDescent="0.25"/>
    <row r="447" spans="1:1" ht="12.75" customHeight="1" x14ac:dyDescent="0.25"/>
    <row r="448" spans="1:1" ht="12.75" customHeight="1" x14ac:dyDescent="0.25"/>
    <row r="449" spans="1:11" ht="12.75" customHeight="1" x14ac:dyDescent="0.25"/>
    <row r="450" spans="1:11" ht="12.75" customHeight="1" x14ac:dyDescent="0.25">
      <c r="A450" s="123"/>
      <c r="B450" s="123"/>
      <c r="C450" s="49"/>
      <c r="D450" s="49"/>
      <c r="E450" s="49"/>
      <c r="F450" s="49"/>
      <c r="G450" s="49"/>
      <c r="H450" s="49"/>
      <c r="I450" s="49"/>
      <c r="J450" s="49"/>
      <c r="K450" s="50"/>
    </row>
    <row r="451" spans="1:11" ht="12.75" customHeight="1" x14ac:dyDescent="0.25">
      <c r="A451" s="123"/>
      <c r="B451" s="123"/>
      <c r="C451" s="49"/>
      <c r="D451" s="49"/>
      <c r="E451" s="49"/>
      <c r="F451" s="49"/>
      <c r="G451" s="49"/>
      <c r="H451" s="49"/>
      <c r="I451" s="49"/>
      <c r="J451" s="49"/>
      <c r="K451" s="50"/>
    </row>
    <row r="452" spans="1:11" ht="12.75" customHeight="1" x14ac:dyDescent="0.25"/>
    <row r="453" spans="1:11" ht="12.75" customHeight="1" x14ac:dyDescent="0.25"/>
    <row r="454" spans="1:11" ht="12.75" customHeight="1" x14ac:dyDescent="0.25">
      <c r="A454" s="123"/>
      <c r="B454" s="123"/>
      <c r="C454" s="49"/>
      <c r="D454" s="49"/>
      <c r="E454" s="49"/>
      <c r="F454" s="49"/>
      <c r="G454" s="49"/>
      <c r="H454" s="49"/>
      <c r="I454" s="49"/>
      <c r="J454" s="49"/>
      <c r="K454" s="50"/>
    </row>
    <row r="455" spans="1:11" ht="12.75" customHeight="1" x14ac:dyDescent="0.25"/>
    <row r="456" spans="1:11" ht="12.75" customHeight="1" x14ac:dyDescent="0.25"/>
    <row r="457" spans="1:11" ht="12.75" customHeight="1" x14ac:dyDescent="0.25"/>
    <row r="458" spans="1:11" ht="12.75" customHeight="1" x14ac:dyDescent="0.25"/>
    <row r="459" spans="1:11" ht="12.75" customHeight="1" x14ac:dyDescent="0.25"/>
    <row r="460" spans="1:11" ht="12.75" customHeight="1" x14ac:dyDescent="0.25"/>
    <row r="461" spans="1:11" ht="12.75" customHeight="1" x14ac:dyDescent="0.25"/>
    <row r="462" spans="1:11" ht="12.75" customHeight="1" x14ac:dyDescent="0.25"/>
    <row r="463" spans="1:11" ht="12.75" customHeight="1" x14ac:dyDescent="0.25"/>
    <row r="464" spans="1:11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spans="1:11" ht="12.75" customHeight="1" x14ac:dyDescent="0.25"/>
    <row r="482" spans="1:11" ht="12.75" customHeight="1" x14ac:dyDescent="0.25"/>
    <row r="483" spans="1:11" ht="12.75" customHeight="1" x14ac:dyDescent="0.25"/>
    <row r="484" spans="1:11" ht="12.75" customHeight="1" x14ac:dyDescent="0.25"/>
    <row r="485" spans="1:11" ht="12.75" customHeight="1" x14ac:dyDescent="0.25"/>
    <row r="486" spans="1:11" ht="12.75" customHeight="1" x14ac:dyDescent="0.25"/>
    <row r="487" spans="1:11" ht="12.75" customHeight="1" x14ac:dyDescent="0.25"/>
    <row r="488" spans="1:11" ht="12.75" customHeight="1" x14ac:dyDescent="0.25"/>
    <row r="489" spans="1:11" ht="12.75" customHeight="1" x14ac:dyDescent="0.25"/>
    <row r="490" spans="1:11" ht="12.75" customHeight="1" x14ac:dyDescent="0.25"/>
    <row r="491" spans="1:11" ht="12.75" customHeight="1" x14ac:dyDescent="0.25"/>
    <row r="492" spans="1:11" ht="12.75" customHeight="1" x14ac:dyDescent="0.25"/>
    <row r="493" spans="1:11" ht="12.75" customHeight="1" x14ac:dyDescent="0.25">
      <c r="A493" s="123"/>
      <c r="B493" s="123"/>
      <c r="C493" s="51"/>
      <c r="D493" s="51"/>
      <c r="E493" s="51"/>
      <c r="F493" s="51"/>
      <c r="G493" s="51"/>
      <c r="H493" s="51"/>
      <c r="I493" s="51"/>
      <c r="J493" s="51"/>
      <c r="K493" s="52"/>
    </row>
    <row r="494" spans="1:11" ht="12.75" customHeight="1" x14ac:dyDescent="0.25"/>
    <row r="495" spans="1:11" ht="12.75" customHeight="1" x14ac:dyDescent="0.25"/>
    <row r="496" spans="1:11" ht="12.75" customHeight="1" x14ac:dyDescent="0.25"/>
    <row r="497" spans="1:11" ht="12.75" customHeight="1" x14ac:dyDescent="0.25"/>
    <row r="498" spans="1:11" ht="12.75" customHeight="1" x14ac:dyDescent="0.25"/>
    <row r="499" spans="1:11" ht="12.75" customHeight="1" x14ac:dyDescent="0.25"/>
    <row r="500" spans="1:11" ht="12.75" customHeight="1" x14ac:dyDescent="0.25"/>
    <row r="501" spans="1:11" ht="12.75" customHeight="1" x14ac:dyDescent="0.25"/>
    <row r="502" spans="1:11" ht="12.75" customHeight="1" x14ac:dyDescent="0.25"/>
    <row r="503" spans="1:11" ht="12.75" customHeight="1" x14ac:dyDescent="0.25"/>
    <row r="504" spans="1:11" ht="12.75" customHeight="1" x14ac:dyDescent="0.25"/>
    <row r="505" spans="1:11" ht="12.75" customHeight="1" x14ac:dyDescent="0.25"/>
    <row r="506" spans="1:11" ht="12.75" customHeight="1" x14ac:dyDescent="0.25"/>
    <row r="507" spans="1:11" ht="12.75" customHeight="1" x14ac:dyDescent="0.25">
      <c r="A507" s="123"/>
      <c r="B507" s="123"/>
      <c r="C507" s="51"/>
      <c r="D507" s="51"/>
      <c r="E507" s="51"/>
      <c r="F507" s="51"/>
      <c r="G507" s="51"/>
      <c r="H507" s="51"/>
      <c r="I507" s="51"/>
      <c r="J507" s="51"/>
      <c r="K507" s="52"/>
    </row>
    <row r="508" spans="1:11" ht="12.75" customHeight="1" x14ac:dyDescent="0.25"/>
    <row r="509" spans="1:11" ht="12.75" customHeight="1" x14ac:dyDescent="0.25"/>
    <row r="510" spans="1:11" ht="12.75" customHeight="1" x14ac:dyDescent="0.25"/>
    <row r="511" spans="1:11" ht="12.75" customHeight="1" x14ac:dyDescent="0.25"/>
    <row r="512" spans="1:11" ht="12.75" customHeight="1" x14ac:dyDescent="0.25"/>
    <row r="513" spans="1:11" ht="12.75" customHeight="1" x14ac:dyDescent="0.25"/>
    <row r="514" spans="1:11" ht="12.75" customHeight="1" x14ac:dyDescent="0.25"/>
    <row r="515" spans="1:11" ht="12.75" customHeight="1" x14ac:dyDescent="0.25"/>
    <row r="516" spans="1:11" ht="12.75" customHeight="1" x14ac:dyDescent="0.25">
      <c r="A516" s="123"/>
      <c r="B516" s="123"/>
      <c r="C516" s="53"/>
      <c r="D516" s="53"/>
      <c r="E516" s="53"/>
      <c r="F516" s="53"/>
      <c r="G516" s="53"/>
      <c r="H516" s="53"/>
      <c r="I516" s="53"/>
      <c r="J516" s="53"/>
      <c r="K516" s="54"/>
    </row>
    <row r="517" spans="1:11" ht="12.75" customHeight="1" x14ac:dyDescent="0.25">
      <c r="A517" s="123"/>
      <c r="B517" s="123"/>
      <c r="C517" s="53"/>
      <c r="D517" s="53"/>
      <c r="E517" s="53"/>
      <c r="F517" s="53"/>
      <c r="G517" s="53"/>
      <c r="H517" s="53"/>
      <c r="I517" s="53"/>
      <c r="J517" s="53"/>
      <c r="K517" s="54"/>
    </row>
    <row r="518" spans="1:11" ht="12.75" customHeight="1" x14ac:dyDescent="0.25">
      <c r="A518" s="123"/>
      <c r="B518" s="123"/>
      <c r="C518" s="49"/>
      <c r="D518" s="49"/>
      <c r="E518" s="49"/>
      <c r="F518" s="49"/>
      <c r="G518" s="49"/>
      <c r="H518" s="49"/>
      <c r="I518" s="49"/>
      <c r="J518" s="49"/>
      <c r="K518" s="50"/>
    </row>
    <row r="519" spans="1:11" ht="12.75" customHeight="1" x14ac:dyDescent="0.25"/>
    <row r="520" spans="1:11" ht="12.75" customHeight="1" x14ac:dyDescent="0.25"/>
    <row r="521" spans="1:11" ht="12.75" customHeight="1" x14ac:dyDescent="0.25"/>
    <row r="522" spans="1:11" ht="12.75" customHeight="1" x14ac:dyDescent="0.25"/>
    <row r="523" spans="1:11" ht="12.75" customHeight="1" x14ac:dyDescent="0.25"/>
    <row r="524" spans="1:11" ht="12.75" customHeight="1" x14ac:dyDescent="0.25"/>
    <row r="525" spans="1:11" ht="12.75" customHeight="1" x14ac:dyDescent="0.25"/>
    <row r="526" spans="1:11" ht="12.75" customHeight="1" x14ac:dyDescent="0.25"/>
    <row r="527" spans="1:11" ht="12.75" customHeight="1" x14ac:dyDescent="0.25"/>
    <row r="528" spans="1:11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spans="1:11" ht="12.75" customHeight="1" x14ac:dyDescent="0.25"/>
    <row r="546" spans="1:11" ht="12.75" customHeight="1" x14ac:dyDescent="0.25"/>
    <row r="547" spans="1:11" ht="12.75" customHeight="1" x14ac:dyDescent="0.25"/>
    <row r="548" spans="1:11" ht="12.75" customHeight="1" x14ac:dyDescent="0.25"/>
    <row r="549" spans="1:11" ht="12.75" customHeight="1" x14ac:dyDescent="0.25"/>
    <row r="550" spans="1:11" ht="12.75" customHeight="1" x14ac:dyDescent="0.25"/>
    <row r="551" spans="1:11" ht="12.75" customHeight="1" x14ac:dyDescent="0.25"/>
    <row r="552" spans="1:11" ht="12.75" customHeight="1" x14ac:dyDescent="0.25">
      <c r="A552" s="123"/>
      <c r="B552" s="123"/>
      <c r="C552" s="49"/>
      <c r="D552" s="49"/>
      <c r="E552" s="49"/>
      <c r="F552" s="49"/>
      <c r="G552" s="49"/>
      <c r="H552" s="49"/>
      <c r="I552" s="49"/>
      <c r="J552" s="49"/>
      <c r="K552" s="50"/>
    </row>
    <row r="553" spans="1:11" ht="12.75" customHeight="1" x14ac:dyDescent="0.25"/>
    <row r="554" spans="1:11" ht="12.75" customHeight="1" x14ac:dyDescent="0.25"/>
    <row r="555" spans="1:11" ht="12.75" customHeight="1" x14ac:dyDescent="0.25"/>
    <row r="556" spans="1:11" ht="12.75" customHeight="1" x14ac:dyDescent="0.25"/>
    <row r="557" spans="1:11" ht="12.75" customHeight="1" x14ac:dyDescent="0.25"/>
    <row r="558" spans="1:11" ht="12.75" customHeight="1" x14ac:dyDescent="0.25"/>
    <row r="559" spans="1:11" ht="12.75" customHeight="1" x14ac:dyDescent="0.25"/>
    <row r="560" spans="1:11" ht="12.75" customHeight="1" x14ac:dyDescent="0.25"/>
    <row r="561" spans="2:11" ht="12.75" customHeight="1" x14ac:dyDescent="0.25"/>
    <row r="562" spans="2:11" ht="12.75" customHeight="1" x14ac:dyDescent="0.25"/>
    <row r="563" spans="2:11" ht="12.75" customHeight="1" x14ac:dyDescent="0.25"/>
    <row r="564" spans="2:11" ht="12.75" customHeight="1" x14ac:dyDescent="0.25"/>
    <row r="565" spans="2:11" ht="12.75" customHeight="1" x14ac:dyDescent="0.25"/>
    <row r="566" spans="2:11" ht="12.75" customHeight="1" x14ac:dyDescent="0.25"/>
    <row r="567" spans="2:11" ht="12.75" customHeight="1" x14ac:dyDescent="0.25"/>
    <row r="568" spans="2:11" ht="12.75" customHeight="1" x14ac:dyDescent="0.25"/>
    <row r="569" spans="2:11" ht="12.75" customHeight="1" x14ac:dyDescent="0.25"/>
    <row r="570" spans="2:11" ht="12.75" customHeight="1" x14ac:dyDescent="0.25"/>
    <row r="571" spans="2:11" ht="12.75" customHeight="1" x14ac:dyDescent="0.25"/>
    <row r="572" spans="2:11" ht="12.75" customHeight="1" x14ac:dyDescent="0.25"/>
    <row r="573" spans="2:11" ht="12.75" customHeight="1" x14ac:dyDescent="0.25"/>
    <row r="574" spans="2:11" ht="12.75" customHeight="1" x14ac:dyDescent="0.25"/>
    <row r="575" spans="2:11" ht="12.75" customHeight="1" x14ac:dyDescent="0.25">
      <c r="B575" s="123"/>
      <c r="C575" s="51"/>
      <c r="D575" s="51"/>
      <c r="E575" s="51"/>
      <c r="F575" s="51"/>
      <c r="G575" s="51"/>
      <c r="H575" s="51"/>
      <c r="I575" s="51"/>
      <c r="J575" s="51"/>
      <c r="K575" s="52"/>
    </row>
    <row r="576" spans="2:11" ht="12.75" customHeight="1" x14ac:dyDescent="0.25">
      <c r="B576" s="123"/>
      <c r="C576" s="51"/>
      <c r="D576" s="51"/>
      <c r="E576" s="51"/>
      <c r="F576" s="51"/>
      <c r="G576" s="51"/>
      <c r="H576" s="51"/>
      <c r="I576" s="51"/>
      <c r="J576" s="51"/>
      <c r="K576" s="52"/>
    </row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spans="2:11" ht="12.75" customHeight="1" x14ac:dyDescent="0.25"/>
    <row r="594" spans="2:11" ht="12.75" customHeight="1" x14ac:dyDescent="0.25"/>
    <row r="595" spans="2:11" ht="12.75" customHeight="1" x14ac:dyDescent="0.25"/>
    <row r="596" spans="2:11" ht="12.75" customHeight="1" x14ac:dyDescent="0.25"/>
    <row r="597" spans="2:11" ht="12.75" customHeight="1" x14ac:dyDescent="0.25"/>
    <row r="598" spans="2:11" ht="12.75" customHeight="1" x14ac:dyDescent="0.25"/>
    <row r="599" spans="2:11" ht="12.75" customHeight="1" x14ac:dyDescent="0.25"/>
    <row r="600" spans="2:11" ht="12.75" customHeight="1" x14ac:dyDescent="0.25">
      <c r="B600" s="123"/>
      <c r="C600" s="53"/>
      <c r="D600" s="53"/>
      <c r="E600" s="53"/>
      <c r="F600" s="53"/>
      <c r="G600" s="53"/>
      <c r="H600" s="53"/>
      <c r="I600" s="53"/>
      <c r="J600" s="53"/>
      <c r="K600" s="54"/>
    </row>
    <row r="601" spans="2:11" ht="12.75" customHeight="1" x14ac:dyDescent="0.25">
      <c r="B601" s="123"/>
      <c r="C601" s="49"/>
      <c r="D601" s="49"/>
      <c r="E601" s="49"/>
      <c r="F601" s="49"/>
      <c r="G601" s="49"/>
      <c r="H601" s="49"/>
      <c r="I601" s="49"/>
      <c r="J601" s="49"/>
      <c r="K601" s="50"/>
    </row>
    <row r="602" spans="2:11" ht="12.75" customHeight="1" x14ac:dyDescent="0.25">
      <c r="B602" s="123"/>
      <c r="C602" s="49"/>
      <c r="D602" s="49"/>
      <c r="E602" s="49"/>
      <c r="F602" s="49"/>
      <c r="G602" s="49"/>
      <c r="H602" s="49"/>
      <c r="I602" s="49"/>
      <c r="J602" s="49"/>
      <c r="K602" s="50"/>
    </row>
    <row r="603" spans="2:11" ht="12.75" customHeight="1" x14ac:dyDescent="0.25">
      <c r="B603" s="123"/>
      <c r="C603" s="49"/>
      <c r="D603" s="49"/>
      <c r="E603" s="49"/>
      <c r="F603" s="49"/>
      <c r="G603" s="49"/>
      <c r="H603" s="49"/>
      <c r="I603" s="49"/>
      <c r="J603" s="49"/>
      <c r="K603" s="50"/>
    </row>
    <row r="604" spans="2:11" ht="12.75" customHeight="1" x14ac:dyDescent="0.25"/>
    <row r="605" spans="2:11" ht="12.75" customHeight="1" x14ac:dyDescent="0.25"/>
    <row r="606" spans="2:11" ht="12.75" customHeight="1" x14ac:dyDescent="0.25"/>
    <row r="607" spans="2:11" ht="12.75" customHeight="1" x14ac:dyDescent="0.25"/>
    <row r="608" spans="2:11" ht="12.75" customHeight="1" x14ac:dyDescent="0.25"/>
    <row r="609" spans="1:11" ht="12.75" customHeight="1" x14ac:dyDescent="0.25">
      <c r="A609" s="123"/>
      <c r="B609" s="123"/>
      <c r="C609" s="49"/>
      <c r="D609" s="49"/>
      <c r="E609" s="49"/>
      <c r="F609" s="49"/>
      <c r="G609" s="49"/>
      <c r="H609" s="49"/>
      <c r="I609" s="49"/>
      <c r="J609" s="49"/>
      <c r="K609" s="50"/>
    </row>
    <row r="610" spans="1:11" ht="12.75" customHeight="1" x14ac:dyDescent="0.25">
      <c r="B610" s="123"/>
      <c r="C610" s="49"/>
      <c r="D610" s="49"/>
      <c r="E610" s="49"/>
      <c r="F610" s="49"/>
      <c r="G610" s="49"/>
      <c r="H610" s="49"/>
      <c r="I610" s="49"/>
      <c r="J610" s="49"/>
      <c r="K610" s="50"/>
    </row>
    <row r="611" spans="1:11" ht="12.75" customHeight="1" x14ac:dyDescent="0.25">
      <c r="B611" s="123"/>
      <c r="C611" s="51"/>
      <c r="D611" s="51"/>
      <c r="E611" s="51"/>
      <c r="F611" s="51"/>
      <c r="G611" s="51"/>
      <c r="H611" s="51"/>
      <c r="I611" s="51"/>
      <c r="J611" s="51"/>
      <c r="K611" s="52"/>
    </row>
    <row r="612" spans="1:11" ht="12.75" customHeight="1" x14ac:dyDescent="0.25"/>
    <row r="613" spans="1:11" ht="12.75" customHeight="1" x14ac:dyDescent="0.25"/>
    <row r="614" spans="1:11" ht="12.75" customHeight="1" x14ac:dyDescent="0.25"/>
    <row r="615" spans="1:11" ht="12.75" customHeight="1" x14ac:dyDescent="0.25"/>
    <row r="616" spans="1:11" ht="12.75" customHeight="1" x14ac:dyDescent="0.25"/>
    <row r="617" spans="1:11" ht="12.75" customHeight="1" x14ac:dyDescent="0.25"/>
    <row r="618" spans="1:11" ht="12.75" customHeight="1" x14ac:dyDescent="0.25"/>
    <row r="619" spans="1:11" ht="12.75" customHeight="1" x14ac:dyDescent="0.25"/>
    <row r="620" spans="1:11" ht="12.75" customHeight="1" x14ac:dyDescent="0.25"/>
    <row r="621" spans="1:11" ht="12.75" customHeight="1" x14ac:dyDescent="0.25"/>
    <row r="622" spans="1:11" ht="12.75" customHeight="1" x14ac:dyDescent="0.25"/>
    <row r="623" spans="1:11" ht="12.75" customHeight="1" x14ac:dyDescent="0.25"/>
    <row r="624" spans="1:11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</sheetData>
  <mergeCells count="6">
    <mergeCell ref="I1:K1"/>
    <mergeCell ref="A5:I5"/>
    <mergeCell ref="I2:K2"/>
    <mergeCell ref="A3:I3"/>
    <mergeCell ref="J3:K3"/>
    <mergeCell ref="A4:I4"/>
  </mergeCells>
  <pageMargins left="0.19685039370078741" right="0" top="0.19685039370078741" bottom="0" header="0.31496062992125984" footer="0.31496062992125984"/>
  <pageSetup paperSize="9" scale="65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КБ</vt:lpstr>
      <vt:lpstr>КБ!Заголовки_для_печати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 И. Крыжановская</dc:creator>
  <cp:lastModifiedBy>Молдовская Александра Николаевна</cp:lastModifiedBy>
  <cp:lastPrinted>2023-11-16T14:23:33Z</cp:lastPrinted>
  <dcterms:created xsi:type="dcterms:W3CDTF">2021-02-17T14:53:35Z</dcterms:created>
  <dcterms:modified xsi:type="dcterms:W3CDTF">2026-04-27T11:57:52Z</dcterms:modified>
</cp:coreProperties>
</file>