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462" activeTab="0"/>
  </bookViews>
  <sheets>
    <sheet name="Приложение № 1" sheetId="1" r:id="rId1"/>
  </sheets>
  <definedNames>
    <definedName name="_xlnm.Print_Titles" localSheetId="0">'Приложение № 1'!$A:$B,'Приложение № 1'!$7:$7</definedName>
    <definedName name="_xlnm.Print_Area" localSheetId="0">'Приложение № 1'!$A$1:$K$105</definedName>
  </definedNames>
  <calcPr fullCalcOnLoad="1"/>
</workbook>
</file>

<file path=xl/sharedStrings.xml><?xml version="1.0" encoding="utf-8"?>
<sst xmlns="http://schemas.openxmlformats.org/spreadsheetml/2006/main" count="97" uniqueCount="96">
  <si>
    <t>(руб.)</t>
  </si>
  <si>
    <t>Подоходные налоги</t>
  </si>
  <si>
    <t>Налоги на имущество</t>
  </si>
  <si>
    <t>ИТОГО: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</si>
  <si>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</si>
  <si>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</si>
  <si>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</si>
  <si>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</si>
  <si>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</si>
  <si>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</si>
  <si>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</si>
  <si>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</si>
  <si>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Подоходный налог (налог на прибыль)</t>
  </si>
  <si>
    <t>Подоходный налог с физических лиц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</si>
  <si>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</si>
  <si>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</si>
  <si>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</si>
  <si>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</si>
  <si>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</si>
  <si>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</si>
  <si>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</si>
  <si>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</si>
  <si>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</si>
  <si>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</si>
  <si>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</si>
  <si>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</si>
  <si>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</si>
  <si>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Налог на доходы организаций по отрасли (подотрасли, виду деятельности)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</si>
  <si>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</si>
  <si>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</si>
  <si>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Отчисления от фиксированного сельскохозяйственного налога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</si>
  <si>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</si>
  <si>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</si>
  <si>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Неналоговые доходы</t>
  </si>
  <si>
    <t>Налог на добавленную стоимость</t>
  </si>
  <si>
    <t>Налоги на товары и услуги, лицензионные и регистрационные сборы</t>
  </si>
  <si>
    <t>Перечисление процентов за пользование кредитами</t>
  </si>
  <si>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</si>
  <si>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</si>
  <si>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</si>
  <si>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средств от платы за патент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</si>
  <si>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</si>
  <si>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</si>
  <si>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</si>
  <si>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Наименование групп, подгрупп, статей и подстатей доходов</t>
  </si>
  <si>
    <t>Отчисления от налога на доходы организаций для финансирования социальных выплат</t>
  </si>
  <si>
    <t>Отчисления от налога на доходы организаций</t>
  </si>
  <si>
    <t>Налог на игорную деятельность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</si>
  <si>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</si>
  <si>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</si>
  <si>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</si>
  <si>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водными ресурсами в пределах установленных нормативов и лимитов</t>
  </si>
  <si>
    <t>Отчисления на воспроизводство минерально-сырьевой базы</t>
  </si>
  <si>
    <t>Государственная пошлина</t>
  </si>
  <si>
    <t>Погашение налогового и иных видов кредитов</t>
  </si>
  <si>
    <t>Перечисление чистого дохода центрального банка</t>
  </si>
  <si>
    <t>Безвозмездные перечисления</t>
  </si>
  <si>
    <t>От нерезидентов на цели субсидирования хозяйствующих субъектов</t>
  </si>
  <si>
    <t>Прочие безвозмездные перечисления</t>
  </si>
  <si>
    <t>Дорожные фонды</t>
  </si>
  <si>
    <t>Республиканский целевой бюджетный экологический фонд</t>
  </si>
  <si>
    <t>Фонд капитальных вложений</t>
  </si>
  <si>
    <t>Платежи за пользование недрами, в том числе для производства столовых и минеральных вод в пределах установленных нормативов и лимитов</t>
  </si>
  <si>
    <t>От нерезидентов (Гуманитарная помощь)</t>
  </si>
  <si>
    <t>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</si>
  <si>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</si>
  <si>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Налог с потенциально возможного к получению годового дохода для индивидуальных предпринимателей</t>
  </si>
  <si>
    <t>Фонд развития предпринимательства</t>
  </si>
  <si>
    <t>Налог с выручки индивидуальных предпринимателей, применяющих упрощенную систему налогообложения</t>
  </si>
  <si>
    <t>Фонд поддержки молодежи</t>
  </si>
  <si>
    <t>От бюджетов других уровней</t>
  </si>
  <si>
    <t>Единый таможенный платеж</t>
  </si>
  <si>
    <t>Фонд поддержки сельского хозяйства</t>
  </si>
  <si>
    <t>Фонд развития мелиоративного комплекса</t>
  </si>
  <si>
    <t>Доходы от внешнеэкономической деятельности</t>
  </si>
  <si>
    <t>от_________№_______</t>
  </si>
  <si>
    <t>Приложение № 1</t>
  </si>
  <si>
    <t>1010500</t>
  </si>
  <si>
    <t>3020000</t>
  </si>
  <si>
    <t>4120000</t>
  </si>
  <si>
    <t>Код</t>
  </si>
  <si>
    <t xml:space="preserve">   Примечание:</t>
  </si>
  <si>
    <t xml:space="preserve">  Кроме того, в доходах республиканского бюджета не отражены:</t>
  </si>
  <si>
    <t>Отчисления от ЕСН на улучшение оснащен.учреждений здравоохр.мед.оборудованием и приобретение спец.мед.автотранспорта</t>
  </si>
  <si>
    <t>к отчету Министерства финансов</t>
  </si>
  <si>
    <t>Информация об исполнении доходной части бюджетов различных уровней  в разрезе основных видов налоговых, неналоговых и иных обязательных платежей за 1 полугодие 2023 года</t>
  </si>
  <si>
    <t>Приднестровской Молдавской Республики за I полугодие 2023 года</t>
  </si>
  <si>
    <t>1010900</t>
  </si>
  <si>
    <t>Отчисления средств от налога на доходы на цели пенсионного страхования (обеспечения)</t>
  </si>
  <si>
    <t>Возврат бюджетных ссуд и проценты по ним(министерствам, ведомствам, предприятиям, организациям)</t>
  </si>
  <si>
    <t>4060000</t>
  </si>
  <si>
    <t>Фонд государственного резерва</t>
  </si>
  <si>
    <t>6010000</t>
  </si>
  <si>
    <t>Иные поступления, носящие нерегулярный характер</t>
  </si>
  <si>
    <t>- Гос.займы на уменьшение дефицита республиканского бюджета 1 037 000 000 руб.</t>
  </si>
  <si>
    <t>- Поступления средств по ценным бумагам (государственным казначейским государственным облигациям, векселям) 30 729 267 руб.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</si>
</sst>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_-* #,##0.000000000_р_._-;\-* #,##0.000000000_р_._-;_-* &quot;-&quot;??_р_._-;_-@_-"/>
    <numFmt numFmtId="191" formatCode="_-* #,##0.0000000000_р_._-;\-* #,##0.0000000000_р_._-;_-* &quot;-&quot;??_р_._-;_-@_-"/>
    <numFmt numFmtId="192" formatCode="_-* #,##0.00000000000_р_._-;\-* #,##0.00000000000_р_._-;_-* &quot;-&quot;??_р_._-;_-@_-"/>
    <numFmt numFmtId="193" formatCode="_-* #,##0.0_р_._-;\-* #,##0.0_р_._-;_-* &quot;-&quot;_р_._-;_-@_-"/>
    <numFmt numFmtId="194" formatCode="_-* #,##0.00_р_._-;\-* #,##0.00_р_._-;_-* &quot;-&quot;_р_._-;_-@_-"/>
    <numFmt numFmtId="195" formatCode="#,##0_ ;\-#,##0\ "/>
    <numFmt numFmtId="196" formatCode="#,##0.00_ ;\-#,##0.00\ "/>
    <numFmt numFmtId="197" formatCode="[$-FC19]d\ mmmm\ yyyy\ &quot;г.&quot;"/>
    <numFmt numFmtId="198" formatCode="#,##0.00&quot;р.&quot;"/>
    <numFmt numFmtId="199" formatCode="_-* #,##0.000_р_._-;\-* #,##0.000_р_._-;_-* &quot;-&quot;_р_._-;_-@_-"/>
    <numFmt numFmtId="200" formatCode="_-* #,##0.0000_р_._-;\-* #,##0.0000_р_._-;_-* &quot;-&quot;_р_._-;_-@_-"/>
    <numFmt numFmtId="201" formatCode="_-* #,##0\ _₽_-;\-* #,##0\ _₽_-;_-* &quot;-&quot;??\ _₽_-;_-@_-"/>
    <numFmt numFmtId="202" formatCode="_-* #,##0\ _₽_-;\-* #,##0\ _₽_-;_-* &quot;-&quot;\ _₽_-;_-@_-"/>
    <numFmt numFmtId="203" formatCode="_-* #,##0.0\ _₽_-;\-* #,##0.0\ _₽_-;_-* &quot;-&quot;\ _₽_-;_-@_-"/>
    <numFmt numFmtId="204" formatCode="_-* #,##0.00\ _₽_-;\-* #,##0.00\ _₽_-;_-* &quot;-&quot;\ _₽_-;_-@_-"/>
  </numFmts>
  <fonts count="63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169" fontId="5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169" fontId="56" fillId="33" borderId="0" xfId="0" applyNumberFormat="1" applyFont="1" applyFill="1" applyBorder="1" applyAlignment="1">
      <alignment horizontal="right"/>
    </xf>
    <xf numFmtId="0" fontId="57" fillId="33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1" fontId="57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right"/>
    </xf>
    <xf numFmtId="0" fontId="57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69" fontId="59" fillId="33" borderId="0" xfId="0" applyNumberFormat="1" applyFont="1" applyFill="1" applyBorder="1" applyAlignment="1">
      <alignment/>
    </xf>
    <xf numFmtId="169" fontId="60" fillId="33" borderId="0" xfId="62" applyNumberFormat="1" applyFont="1" applyFill="1" applyAlignment="1">
      <alignment horizontal="center" vertical="center"/>
    </xf>
    <xf numFmtId="169" fontId="59" fillId="33" borderId="0" xfId="0" applyNumberFormat="1" applyFont="1" applyFill="1" applyAlignment="1">
      <alignment/>
    </xf>
    <xf numFmtId="201" fontId="61" fillId="33" borderId="0" xfId="0" applyNumberFormat="1" applyFont="1" applyFill="1" applyAlignment="1">
      <alignment/>
    </xf>
    <xf numFmtId="201" fontId="4" fillId="33" borderId="0" xfId="0" applyNumberFormat="1" applyFont="1" applyFill="1" applyAlignment="1">
      <alignment/>
    </xf>
    <xf numFmtId="169" fontId="60" fillId="33" borderId="0" xfId="0" applyNumberFormat="1" applyFont="1" applyFill="1" applyAlignment="1">
      <alignment/>
    </xf>
    <xf numFmtId="201" fontId="60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left"/>
    </xf>
    <xf numFmtId="201" fontId="3" fillId="33" borderId="0" xfId="0" applyNumberFormat="1" applyFont="1" applyFill="1" applyAlignment="1">
      <alignment/>
    </xf>
    <xf numFmtId="16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169" fontId="57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69" fontId="59" fillId="33" borderId="0" xfId="0" applyNumberFormat="1" applyFont="1" applyFill="1" applyAlignment="1">
      <alignment/>
    </xf>
    <xf numFmtId="0" fontId="62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/>
    </xf>
    <xf numFmtId="198" fontId="57" fillId="33" borderId="10" xfId="0" applyNumberFormat="1" applyFont="1" applyFill="1" applyBorder="1" applyAlignment="1">
      <alignment wrapText="1"/>
    </xf>
    <xf numFmtId="3" fontId="5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169" fontId="9" fillId="33" borderId="10" xfId="0" applyNumberFormat="1" applyFont="1" applyFill="1" applyBorder="1" applyAlignment="1">
      <alignment horizontal="center" vertical="center"/>
    </xf>
    <xf numFmtId="202" fontId="9" fillId="33" borderId="10" xfId="0" applyNumberFormat="1" applyFont="1" applyFill="1" applyBorder="1" applyAlignment="1">
      <alignment horizontal="center" vertical="center"/>
    </xf>
    <xf numFmtId="169" fontId="10" fillId="33" borderId="10" xfId="62" applyNumberFormat="1" applyFont="1" applyFill="1" applyBorder="1" applyAlignment="1">
      <alignment horizontal="center" vertical="center"/>
    </xf>
    <xf numFmtId="169" fontId="10" fillId="33" borderId="10" xfId="62" applyNumberFormat="1" applyFont="1" applyFill="1" applyBorder="1" applyAlignment="1">
      <alignment horizontal="center" vertical="center"/>
    </xf>
    <xf numFmtId="169" fontId="11" fillId="33" borderId="10" xfId="62" applyNumberFormat="1" applyFont="1" applyFill="1" applyBorder="1" applyAlignment="1">
      <alignment horizontal="center" vertical="center"/>
    </xf>
    <xf numFmtId="202" fontId="8" fillId="33" borderId="10" xfId="0" applyNumberFormat="1" applyFont="1" applyFill="1" applyBorder="1" applyAlignment="1">
      <alignment horizontal="center" vertical="center"/>
    </xf>
    <xf numFmtId="169" fontId="11" fillId="33" borderId="10" xfId="62" applyNumberFormat="1" applyFont="1" applyFill="1" applyBorder="1" applyAlignment="1">
      <alignment horizontal="center" vertical="center"/>
    </xf>
    <xf numFmtId="202" fontId="10" fillId="33" borderId="10" xfId="62" applyNumberFormat="1" applyFont="1" applyFill="1" applyBorder="1" applyAlignment="1">
      <alignment horizontal="center" vertical="center"/>
    </xf>
    <xf numFmtId="169" fontId="8" fillId="33" borderId="10" xfId="62" applyNumberFormat="1" applyFont="1" applyFill="1" applyBorder="1" applyAlignment="1">
      <alignment horizontal="center" vertical="center"/>
    </xf>
    <xf numFmtId="202" fontId="10" fillId="33" borderId="10" xfId="62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9" fontId="10" fillId="34" borderId="10" xfId="62" applyNumberFormat="1" applyFont="1" applyFill="1" applyBorder="1" applyAlignment="1">
      <alignment horizontal="center" vertical="center"/>
    </xf>
    <xf numFmtId="202" fontId="10" fillId="34" borderId="10" xfId="62" applyNumberFormat="1" applyFont="1" applyFill="1" applyBorder="1" applyAlignment="1">
      <alignment horizontal="center" vertical="center"/>
    </xf>
    <xf numFmtId="171" fontId="62" fillId="34" borderId="10" xfId="0" applyNumberFormat="1" applyFont="1" applyFill="1" applyBorder="1" applyAlignment="1">
      <alignment horizontal="center" vertical="center"/>
    </xf>
    <xf numFmtId="169" fontId="62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3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62" fillId="34" borderId="12" xfId="0" applyFont="1" applyFill="1" applyBorder="1" applyAlignment="1">
      <alignment horizontal="left"/>
    </xf>
    <xf numFmtId="0" fontId="62" fillId="34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1"/>
  <sheetViews>
    <sheetView tabSelected="1" zoomScalePageLayoutView="0" workbookViewId="0" topLeftCell="A1">
      <pane xSplit="2" ySplit="7" topLeftCell="C6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0" sqref="A100:B100"/>
    </sheetView>
  </sheetViews>
  <sheetFormatPr defaultColWidth="58.28125" defaultRowHeight="12.75"/>
  <cols>
    <col min="1" max="1" width="8.00390625" style="5" bestFit="1" customWidth="1"/>
    <col min="2" max="2" width="61.00390625" style="5" customWidth="1"/>
    <col min="3" max="3" width="15.7109375" style="33" bestFit="1" customWidth="1"/>
    <col min="4" max="4" width="14.8515625" style="33" customWidth="1"/>
    <col min="5" max="5" width="14.28125" style="33" bestFit="1" customWidth="1"/>
    <col min="6" max="10" width="14.8515625" style="33" customWidth="1"/>
    <col min="11" max="11" width="15.57421875" style="33" customWidth="1"/>
    <col min="12" max="12" width="14.421875" style="6" customWidth="1"/>
    <col min="13" max="16384" width="58.28125" style="5" customWidth="1"/>
  </cols>
  <sheetData>
    <row r="1" spans="2:11" s="1" customFormat="1" ht="12">
      <c r="B1" s="2"/>
      <c r="C1" s="2"/>
      <c r="D1" s="2"/>
      <c r="E1" s="2"/>
      <c r="F1" s="2"/>
      <c r="G1" s="2"/>
      <c r="H1" s="2"/>
      <c r="I1" s="56"/>
      <c r="J1" s="56"/>
      <c r="K1" s="41" t="s">
        <v>76</v>
      </c>
    </row>
    <row r="2" spans="2:12" s="1" customFormat="1" ht="12.75" customHeight="1">
      <c r="B2" s="3"/>
      <c r="C2" s="3"/>
      <c r="D2" s="3"/>
      <c r="E2" s="3"/>
      <c r="F2" s="3"/>
      <c r="G2" s="3"/>
      <c r="H2" s="3"/>
      <c r="I2" s="62" t="s">
        <v>84</v>
      </c>
      <c r="J2" s="62"/>
      <c r="K2" s="62"/>
      <c r="L2" s="55"/>
    </row>
    <row r="3" spans="2:11" s="1" customFormat="1" ht="12.75" customHeight="1">
      <c r="B3" s="3"/>
      <c r="C3" s="3"/>
      <c r="D3" s="3"/>
      <c r="E3" s="3"/>
      <c r="F3" s="3"/>
      <c r="G3" s="3"/>
      <c r="H3" s="3"/>
      <c r="I3" s="57"/>
      <c r="J3" s="57"/>
      <c r="K3" s="41" t="s">
        <v>86</v>
      </c>
    </row>
    <row r="4" spans="3:11" s="1" customFormat="1" ht="12">
      <c r="C4" s="4"/>
      <c r="D4" s="4"/>
      <c r="E4" s="4"/>
      <c r="F4" s="4"/>
      <c r="G4" s="4"/>
      <c r="H4" s="4"/>
      <c r="I4" s="57"/>
      <c r="K4" s="54" t="s">
        <v>75</v>
      </c>
    </row>
    <row r="5" spans="2:11" ht="12.75">
      <c r="B5" s="64" t="s">
        <v>85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2.75" customHeight="1">
      <c r="B6" s="7"/>
      <c r="C6" s="8"/>
      <c r="D6" s="8"/>
      <c r="E6" s="8"/>
      <c r="F6" s="8"/>
      <c r="G6" s="8"/>
      <c r="H6" s="8"/>
      <c r="I6" s="8"/>
      <c r="J6" s="8"/>
      <c r="K6" s="8" t="s">
        <v>0</v>
      </c>
    </row>
    <row r="7" spans="1:12" ht="21" customHeight="1">
      <c r="A7" s="60" t="s">
        <v>80</v>
      </c>
      <c r="B7" s="60" t="s">
        <v>44</v>
      </c>
      <c r="C7" s="61" t="s">
        <v>42</v>
      </c>
      <c r="D7" s="61" t="s">
        <v>43</v>
      </c>
      <c r="E7" s="61" t="s">
        <v>4</v>
      </c>
      <c r="F7" s="61" t="s">
        <v>5</v>
      </c>
      <c r="G7" s="61" t="s">
        <v>6</v>
      </c>
      <c r="H7" s="61" t="s">
        <v>7</v>
      </c>
      <c r="I7" s="61" t="s">
        <v>8</v>
      </c>
      <c r="J7" s="61" t="s">
        <v>9</v>
      </c>
      <c r="K7" s="61" t="s">
        <v>10</v>
      </c>
      <c r="L7" s="5"/>
    </row>
    <row r="8" spans="1:12" ht="13.5">
      <c r="A8" s="9">
        <v>1000000</v>
      </c>
      <c r="B8" s="34" t="s">
        <v>11</v>
      </c>
      <c r="C8" s="42">
        <f>SUM(C9+C22+C28+C30+C40+C43)</f>
        <v>663211401.911244</v>
      </c>
      <c r="D8" s="42">
        <f aca="true" t="shared" si="0" ref="D8:K8">SUM(D9+D22+D28+D30+D40+D43)</f>
        <v>132967439.84000002</v>
      </c>
      <c r="E8" s="42">
        <f t="shared" si="0"/>
        <v>152227531.19</v>
      </c>
      <c r="F8" s="42">
        <f t="shared" si="0"/>
        <v>150097607.97</v>
      </c>
      <c r="G8" s="42">
        <f t="shared" si="0"/>
        <v>53188235.339999996</v>
      </c>
      <c r="H8" s="42">
        <f t="shared" si="0"/>
        <v>77274028.78000002</v>
      </c>
      <c r="I8" s="42">
        <f t="shared" si="0"/>
        <v>42860069.46</v>
      </c>
      <c r="J8" s="42">
        <f t="shared" si="0"/>
        <v>20623489.970000003</v>
      </c>
      <c r="K8" s="43">
        <f t="shared" si="0"/>
        <v>1292449804.461244</v>
      </c>
      <c r="L8" s="5"/>
    </row>
    <row r="9" spans="1:12" ht="12.75">
      <c r="A9" s="9">
        <v>1010000</v>
      </c>
      <c r="B9" s="35" t="s">
        <v>1</v>
      </c>
      <c r="C9" s="44">
        <f>SUM(C10:C20)-C12</f>
        <v>418162185.96999997</v>
      </c>
      <c r="D9" s="44">
        <f aca="true" t="shared" si="1" ref="D9:J9">SUM(D10:D20)-D12</f>
        <v>126824415.03000002</v>
      </c>
      <c r="E9" s="44">
        <f t="shared" si="1"/>
        <v>131127797.27999999</v>
      </c>
      <c r="F9" s="44">
        <f t="shared" si="1"/>
        <v>127045080.36000001</v>
      </c>
      <c r="G9" s="44">
        <f t="shared" si="1"/>
        <v>42381456.94</v>
      </c>
      <c r="H9" s="44">
        <f t="shared" si="1"/>
        <v>62532732.82000001</v>
      </c>
      <c r="I9" s="44">
        <f t="shared" si="1"/>
        <v>32367678.779999997</v>
      </c>
      <c r="J9" s="44">
        <f t="shared" si="1"/>
        <v>17650056.6</v>
      </c>
      <c r="K9" s="43">
        <f>SUM(C9+D9+E9+F9+G9+H9+I9+J9)</f>
        <v>958091403.78</v>
      </c>
      <c r="L9" s="5"/>
    </row>
    <row r="10" spans="1:12" ht="12.75">
      <c r="A10" s="9">
        <v>1010100</v>
      </c>
      <c r="B10" s="36" t="s">
        <v>12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132</v>
      </c>
      <c r="J10" s="44">
        <v>0</v>
      </c>
      <c r="K10" s="43">
        <f aca="true" t="shared" si="2" ref="K10:K19">SUM(C10+D10+E10+F10+G10+H10+I10+J10)</f>
        <v>132</v>
      </c>
      <c r="L10" s="5"/>
    </row>
    <row r="11" spans="1:12" ht="12.75">
      <c r="A11" s="9">
        <v>1010200</v>
      </c>
      <c r="B11" s="36" t="s">
        <v>27</v>
      </c>
      <c r="C11" s="44">
        <v>204183849.89</v>
      </c>
      <c r="D11" s="44">
        <v>91977946.19999999</v>
      </c>
      <c r="E11" s="44">
        <v>60362457.23</v>
      </c>
      <c r="F11" s="44">
        <v>54527246.14</v>
      </c>
      <c r="G11" s="44">
        <v>22484074.2</v>
      </c>
      <c r="H11" s="44">
        <v>30954020.919999998</v>
      </c>
      <c r="I11" s="44">
        <v>13110651.81</v>
      </c>
      <c r="J11" s="44">
        <v>8992375.72</v>
      </c>
      <c r="K11" s="43">
        <f t="shared" si="2"/>
        <v>486592622.11</v>
      </c>
      <c r="L11" s="5"/>
    </row>
    <row r="12" spans="1:12" ht="25.5">
      <c r="A12" s="9">
        <v>1010290</v>
      </c>
      <c r="B12" s="15" t="s">
        <v>45</v>
      </c>
      <c r="C12" s="44">
        <v>64337492.27</v>
      </c>
      <c r="D12" s="44">
        <v>19311059.98</v>
      </c>
      <c r="E12" s="44">
        <v>9876373.14</v>
      </c>
      <c r="F12" s="44">
        <v>7154517.57</v>
      </c>
      <c r="G12" s="44">
        <v>2073997.27</v>
      </c>
      <c r="H12" s="44">
        <v>3586161.25</v>
      </c>
      <c r="I12" s="44">
        <v>1412165.73</v>
      </c>
      <c r="J12" s="44">
        <v>829516.15</v>
      </c>
      <c r="K12" s="43">
        <f t="shared" si="2"/>
        <v>108581283.36000001</v>
      </c>
      <c r="L12" s="5"/>
    </row>
    <row r="13" spans="1:12" ht="12.75">
      <c r="A13" s="9">
        <v>1010300</v>
      </c>
      <c r="B13" s="36" t="s">
        <v>46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3">
        <f t="shared" si="2"/>
        <v>0</v>
      </c>
      <c r="L13" s="5"/>
    </row>
    <row r="14" spans="1:12" ht="12.75">
      <c r="A14" s="9">
        <v>1010400</v>
      </c>
      <c r="B14" s="36" t="s">
        <v>47</v>
      </c>
      <c r="C14" s="44">
        <v>1586300</v>
      </c>
      <c r="D14" s="44">
        <v>0</v>
      </c>
      <c r="E14" s="44">
        <v>1023762.27</v>
      </c>
      <c r="F14" s="44">
        <v>384512.18</v>
      </c>
      <c r="G14" s="44">
        <v>448054.59</v>
      </c>
      <c r="H14" s="44">
        <v>121800</v>
      </c>
      <c r="I14" s="44">
        <v>192125</v>
      </c>
      <c r="J14" s="44">
        <v>207396.45</v>
      </c>
      <c r="K14" s="43">
        <f t="shared" si="2"/>
        <v>3963950.49</v>
      </c>
      <c r="L14" s="5"/>
    </row>
    <row r="15" spans="1:12" ht="25.5">
      <c r="A15" s="9" t="s">
        <v>77</v>
      </c>
      <c r="B15" s="37" t="s">
        <v>66</v>
      </c>
      <c r="C15" s="44">
        <v>1043701.8</v>
      </c>
      <c r="D15" s="44">
        <v>47681.65</v>
      </c>
      <c r="E15" s="44">
        <v>645090.28</v>
      </c>
      <c r="F15" s="44">
        <v>563953.21</v>
      </c>
      <c r="G15" s="44">
        <v>155530.6</v>
      </c>
      <c r="H15" s="44">
        <v>421885.48</v>
      </c>
      <c r="I15" s="44">
        <v>207210.72</v>
      </c>
      <c r="J15" s="44">
        <v>108791.24</v>
      </c>
      <c r="K15" s="43">
        <f t="shared" si="2"/>
        <v>3193844.9800000004</v>
      </c>
      <c r="L15" s="5"/>
    </row>
    <row r="16" spans="1:12" ht="25.5">
      <c r="A16" s="9">
        <v>1010600</v>
      </c>
      <c r="B16" s="15" t="s">
        <v>41</v>
      </c>
      <c r="C16" s="44">
        <v>10886328.41</v>
      </c>
      <c r="D16" s="44">
        <v>288839.04</v>
      </c>
      <c r="E16" s="44">
        <v>4565194.25</v>
      </c>
      <c r="F16" s="44">
        <v>808022.37</v>
      </c>
      <c r="G16" s="44">
        <v>828884.46</v>
      </c>
      <c r="H16" s="44">
        <v>662048.14</v>
      </c>
      <c r="I16" s="44">
        <v>97161.76</v>
      </c>
      <c r="J16" s="44">
        <v>7666.53</v>
      </c>
      <c r="K16" s="43">
        <f t="shared" si="2"/>
        <v>18144144.96</v>
      </c>
      <c r="L16" s="5"/>
    </row>
    <row r="17" spans="1:12" ht="25.5">
      <c r="A17" s="9">
        <v>1010601</v>
      </c>
      <c r="B17" s="15" t="s">
        <v>68</v>
      </c>
      <c r="C17" s="44">
        <v>14407832.399999999</v>
      </c>
      <c r="D17" s="44">
        <v>164745.21999999997</v>
      </c>
      <c r="E17" s="44">
        <v>6009406.16</v>
      </c>
      <c r="F17" s="44">
        <v>4182801.87</v>
      </c>
      <c r="G17" s="44">
        <v>1392958.81</v>
      </c>
      <c r="H17" s="44">
        <v>4724973.31</v>
      </c>
      <c r="I17" s="44">
        <v>1397377.26</v>
      </c>
      <c r="J17" s="44">
        <v>996075.68</v>
      </c>
      <c r="K17" s="43">
        <f t="shared" si="2"/>
        <v>33276170.71</v>
      </c>
      <c r="L17" s="5"/>
    </row>
    <row r="18" spans="1:12" ht="12.75">
      <c r="A18" s="9">
        <v>1010700</v>
      </c>
      <c r="B18" s="36" t="s">
        <v>13</v>
      </c>
      <c r="C18" s="44">
        <v>128873972.82</v>
      </c>
      <c r="D18" s="44">
        <v>16904678.68</v>
      </c>
      <c r="E18" s="44">
        <v>41494794.02</v>
      </c>
      <c r="F18" s="44">
        <v>45445569.830000006</v>
      </c>
      <c r="G18" s="44">
        <v>14865036.78</v>
      </c>
      <c r="H18" s="44">
        <v>21053661.46</v>
      </c>
      <c r="I18" s="44">
        <v>14413179.35</v>
      </c>
      <c r="J18" s="44">
        <v>6182003.74</v>
      </c>
      <c r="K18" s="43">
        <f t="shared" si="2"/>
        <v>289232896.68000007</v>
      </c>
      <c r="L18" s="5"/>
    </row>
    <row r="19" spans="1:12" ht="12.75">
      <c r="A19" s="9">
        <v>1010800</v>
      </c>
      <c r="B19" s="36" t="s">
        <v>83</v>
      </c>
      <c r="C19" s="44">
        <v>17335713.44</v>
      </c>
      <c r="D19" s="44">
        <v>1488064.93</v>
      </c>
      <c r="E19" s="44">
        <v>3929210.04</v>
      </c>
      <c r="F19" s="44">
        <v>3614378.77</v>
      </c>
      <c r="G19" s="44">
        <v>967198.48</v>
      </c>
      <c r="H19" s="44">
        <v>1579621.88</v>
      </c>
      <c r="I19" s="44">
        <v>1203976.33</v>
      </c>
      <c r="J19" s="44">
        <v>552342.85</v>
      </c>
      <c r="K19" s="43">
        <f t="shared" si="2"/>
        <v>30670506.72</v>
      </c>
      <c r="L19" s="5"/>
    </row>
    <row r="20" spans="1:12" ht="28.5">
      <c r="A20" s="52" t="s">
        <v>87</v>
      </c>
      <c r="B20" s="53" t="s">
        <v>88</v>
      </c>
      <c r="C20" s="44">
        <v>39844487.21</v>
      </c>
      <c r="D20" s="44">
        <v>15952459.31</v>
      </c>
      <c r="E20" s="44">
        <v>13097883.03</v>
      </c>
      <c r="F20" s="44">
        <v>17518595.99</v>
      </c>
      <c r="G20" s="44">
        <v>1239719.02</v>
      </c>
      <c r="H20" s="44">
        <v>3014721.63</v>
      </c>
      <c r="I20" s="44">
        <v>1745864.55</v>
      </c>
      <c r="J20" s="44">
        <v>603404.39</v>
      </c>
      <c r="K20" s="43"/>
      <c r="L20" s="5"/>
    </row>
    <row r="21" spans="1:12" ht="4.5" customHeight="1">
      <c r="A21" s="9"/>
      <c r="B21" s="36"/>
      <c r="C21" s="44"/>
      <c r="D21" s="44"/>
      <c r="E21" s="44"/>
      <c r="F21" s="44"/>
      <c r="G21" s="44"/>
      <c r="H21" s="44"/>
      <c r="I21" s="44"/>
      <c r="J21" s="44"/>
      <c r="K21" s="43"/>
      <c r="L21" s="5"/>
    </row>
    <row r="22" spans="1:11" s="10" customFormat="1" ht="12.75">
      <c r="A22" s="9">
        <v>1020000</v>
      </c>
      <c r="B22" s="36" t="s">
        <v>35</v>
      </c>
      <c r="C22" s="44">
        <f>SUM(C23:C26)</f>
        <v>13720864.55</v>
      </c>
      <c r="D22" s="44">
        <f aca="true" t="shared" si="3" ref="D22:J22">SUM(D23:D26)</f>
        <v>67398.65</v>
      </c>
      <c r="E22" s="44">
        <f t="shared" si="3"/>
        <v>5513414.87</v>
      </c>
      <c r="F22" s="44">
        <f t="shared" si="3"/>
        <v>289034.35</v>
      </c>
      <c r="G22" s="44">
        <f t="shared" si="3"/>
        <v>2015009.48</v>
      </c>
      <c r="H22" s="44">
        <f>SUM(H23:H26)+406</f>
        <v>70705.87</v>
      </c>
      <c r="I22" s="44">
        <f t="shared" si="3"/>
        <v>24940</v>
      </c>
      <c r="J22" s="44">
        <f t="shared" si="3"/>
        <v>63952.979999999996</v>
      </c>
      <c r="K22" s="43">
        <f>SUM(C22+D22+E22+F22+G22+H22+I22+J22)</f>
        <v>21765320.750000004</v>
      </c>
    </row>
    <row r="23" spans="1:12" ht="12.75">
      <c r="A23" s="9">
        <v>1020100</v>
      </c>
      <c r="B23" s="36" t="s">
        <v>34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3">
        <f>SUM(C23+D23+E23+F23+G23+H23+I23+J23)</f>
        <v>0</v>
      </c>
      <c r="L23" s="5"/>
    </row>
    <row r="24" spans="1:12" ht="12.75">
      <c r="A24" s="9">
        <v>1020200</v>
      </c>
      <c r="B24" s="36" t="s">
        <v>48</v>
      </c>
      <c r="C24" s="44">
        <v>12474996.16</v>
      </c>
      <c r="D24" s="44">
        <v>0</v>
      </c>
      <c r="E24" s="44">
        <v>5313549.42</v>
      </c>
      <c r="F24" s="44">
        <v>145587.18</v>
      </c>
      <c r="G24" s="44">
        <v>1981479.38</v>
      </c>
      <c r="H24" s="44">
        <v>5564.17</v>
      </c>
      <c r="I24" s="44">
        <v>0</v>
      </c>
      <c r="J24" s="44">
        <v>42995.7</v>
      </c>
      <c r="K24" s="43">
        <f>SUM(C24+D24+E24+F24+G24+H24+I24+J24)</f>
        <v>19964172.009999998</v>
      </c>
      <c r="L24" s="5"/>
    </row>
    <row r="25" spans="1:12" ht="12.75">
      <c r="A25" s="9">
        <v>1020400</v>
      </c>
      <c r="B25" s="36" t="s">
        <v>49</v>
      </c>
      <c r="C25" s="44">
        <v>178142.67</v>
      </c>
      <c r="D25" s="44">
        <v>0</v>
      </c>
      <c r="E25" s="44">
        <v>0</v>
      </c>
      <c r="F25" s="44">
        <v>0</v>
      </c>
      <c r="G25" s="44">
        <v>12070.1</v>
      </c>
      <c r="H25" s="44">
        <v>0</v>
      </c>
      <c r="I25" s="44">
        <v>0</v>
      </c>
      <c r="J25" s="44">
        <v>77.28</v>
      </c>
      <c r="K25" s="43">
        <f>SUM(C25+D25+E25+F25+G25+H25+I25+J25)</f>
        <v>190290.05000000002</v>
      </c>
      <c r="L25" s="5"/>
    </row>
    <row r="26" spans="1:12" ht="12.75">
      <c r="A26" s="9">
        <v>1020500</v>
      </c>
      <c r="B26" s="36" t="s">
        <v>50</v>
      </c>
      <c r="C26" s="44">
        <v>1067725.72</v>
      </c>
      <c r="D26" s="44">
        <v>67398.65</v>
      </c>
      <c r="E26" s="44">
        <v>199865.45</v>
      </c>
      <c r="F26" s="44">
        <v>143447.17</v>
      </c>
      <c r="G26" s="44">
        <v>21460</v>
      </c>
      <c r="H26" s="44">
        <v>64735.7</v>
      </c>
      <c r="I26" s="44">
        <v>24940</v>
      </c>
      <c r="J26" s="44">
        <v>20880</v>
      </c>
      <c r="K26" s="43">
        <f>SUM(C26+D26+E26+F26+G26+H26+I26+J26)</f>
        <v>1610452.6899999997</v>
      </c>
      <c r="L26" s="5"/>
    </row>
    <row r="27" spans="1:12" ht="4.5" customHeight="1">
      <c r="A27" s="9"/>
      <c r="B27" s="36"/>
      <c r="C27" s="44"/>
      <c r="D27" s="44"/>
      <c r="E27" s="44"/>
      <c r="F27" s="44"/>
      <c r="G27" s="44"/>
      <c r="H27" s="44"/>
      <c r="I27" s="44"/>
      <c r="J27" s="44"/>
      <c r="K27" s="43"/>
      <c r="L27" s="5"/>
    </row>
    <row r="28" spans="1:12" ht="12.75">
      <c r="A28" s="9">
        <v>1040000</v>
      </c>
      <c r="B28" s="36" t="s">
        <v>2</v>
      </c>
      <c r="C28" s="44">
        <v>566177</v>
      </c>
      <c r="D28" s="44">
        <v>74552.5</v>
      </c>
      <c r="E28" s="44">
        <v>290209.37</v>
      </c>
      <c r="F28" s="44">
        <v>362495.25</v>
      </c>
      <c r="G28" s="44">
        <v>540210.13</v>
      </c>
      <c r="H28" s="44">
        <v>378711.02</v>
      </c>
      <c r="I28" s="44">
        <v>441019.5</v>
      </c>
      <c r="J28" s="44">
        <v>73396.8</v>
      </c>
      <c r="K28" s="43">
        <f>SUM(C28+D28+E28+F28+G28+H28+I28+J28)</f>
        <v>2726771.57</v>
      </c>
      <c r="L28" s="5"/>
    </row>
    <row r="29" spans="1:12" ht="6.75" customHeight="1">
      <c r="A29" s="9"/>
      <c r="B29" s="36"/>
      <c r="C29" s="44"/>
      <c r="D29" s="45"/>
      <c r="E29" s="45"/>
      <c r="F29" s="45"/>
      <c r="G29" s="45"/>
      <c r="H29" s="45"/>
      <c r="I29" s="45"/>
      <c r="J29" s="45"/>
      <c r="K29" s="43"/>
      <c r="L29" s="5"/>
    </row>
    <row r="30" spans="1:12" ht="12.75">
      <c r="A30" s="9">
        <v>1050000</v>
      </c>
      <c r="B30" s="36" t="s">
        <v>14</v>
      </c>
      <c r="C30" s="44">
        <v>8936291.85</v>
      </c>
      <c r="D30" s="44">
        <v>1455404.89</v>
      </c>
      <c r="E30" s="44">
        <v>5194799.05</v>
      </c>
      <c r="F30" s="44">
        <v>12748548.91</v>
      </c>
      <c r="G30" s="44">
        <v>4229775.14</v>
      </c>
      <c r="H30" s="44">
        <v>8572840.98</v>
      </c>
      <c r="I30" s="44">
        <v>7465728.29</v>
      </c>
      <c r="J30" s="44">
        <v>1585857.96</v>
      </c>
      <c r="K30" s="43">
        <f>SUM(C30+D30+E30+F30+G30+H30+I30+J30)</f>
        <v>50189247.07</v>
      </c>
      <c r="L30" s="5"/>
    </row>
    <row r="31" spans="1:12" ht="12.75">
      <c r="A31" s="9">
        <v>1050100</v>
      </c>
      <c r="B31" s="36" t="s">
        <v>15</v>
      </c>
      <c r="C31" s="44">
        <f>SUM(C32:C34)</f>
        <v>5564688.9399999995</v>
      </c>
      <c r="D31" s="42">
        <f aca="true" t="shared" si="4" ref="D31:J31">SUM(D32:D34)</f>
        <v>66027.49</v>
      </c>
      <c r="E31" s="42">
        <f>SUM(E32:E34)</f>
        <v>4182406.19</v>
      </c>
      <c r="F31" s="42">
        <f t="shared" si="4"/>
        <v>6034273.040000001</v>
      </c>
      <c r="G31" s="42">
        <f t="shared" si="4"/>
        <v>2389304.31</v>
      </c>
      <c r="H31" s="42">
        <f t="shared" si="4"/>
        <v>5895660.9799999995</v>
      </c>
      <c r="I31" s="42">
        <f t="shared" si="4"/>
        <v>2950509.69</v>
      </c>
      <c r="J31" s="42">
        <f t="shared" si="4"/>
        <v>1229360.3699999999</v>
      </c>
      <c r="K31" s="43">
        <f>SUM(K32:K34)</f>
        <v>28312231.009999998</v>
      </c>
      <c r="L31" s="5"/>
    </row>
    <row r="32" spans="1:12" ht="12.75">
      <c r="A32" s="9">
        <v>1050101</v>
      </c>
      <c r="B32" s="36" t="s">
        <v>16</v>
      </c>
      <c r="C32" s="46">
        <v>8610.46</v>
      </c>
      <c r="D32" s="46">
        <v>0</v>
      </c>
      <c r="E32" s="46">
        <v>5718.92</v>
      </c>
      <c r="F32" s="46">
        <v>1569398.07</v>
      </c>
      <c r="G32" s="46">
        <v>874315.42</v>
      </c>
      <c r="H32" s="46">
        <v>1637180.6099999999</v>
      </c>
      <c r="I32" s="46">
        <v>1553778.78</v>
      </c>
      <c r="J32" s="46">
        <v>528340.96</v>
      </c>
      <c r="K32" s="47">
        <f aca="true" t="shared" si="5" ref="K32:K38">SUM(C32+D32+E32+F32+G32+H32+I32+J32)</f>
        <v>6177343.22</v>
      </c>
      <c r="L32" s="5"/>
    </row>
    <row r="33" spans="1:12" ht="12.75">
      <c r="A33" s="9">
        <v>1050102</v>
      </c>
      <c r="B33" s="36" t="s">
        <v>17</v>
      </c>
      <c r="C33" s="46">
        <v>5544890.52</v>
      </c>
      <c r="D33" s="46">
        <v>65557.94</v>
      </c>
      <c r="E33" s="46">
        <v>4165131.72</v>
      </c>
      <c r="F33" s="46">
        <v>4378982.61</v>
      </c>
      <c r="G33" s="46">
        <v>1282065.71</v>
      </c>
      <c r="H33" s="46">
        <v>4124460.9</v>
      </c>
      <c r="I33" s="46">
        <v>1242634.82</v>
      </c>
      <c r="J33" s="46">
        <v>611752.92</v>
      </c>
      <c r="K33" s="47">
        <f t="shared" si="5"/>
        <v>21415477.14</v>
      </c>
      <c r="L33" s="5"/>
    </row>
    <row r="34" spans="1:12" ht="12.75">
      <c r="A34" s="11">
        <v>1050103</v>
      </c>
      <c r="B34" s="38" t="s">
        <v>18</v>
      </c>
      <c r="C34" s="46">
        <v>11187.96</v>
      </c>
      <c r="D34" s="46">
        <v>469.55</v>
      </c>
      <c r="E34" s="46">
        <v>11555.55</v>
      </c>
      <c r="F34" s="46">
        <v>85892.36</v>
      </c>
      <c r="G34" s="46">
        <v>232923.18</v>
      </c>
      <c r="H34" s="46">
        <v>134019.47</v>
      </c>
      <c r="I34" s="46">
        <v>154096.09</v>
      </c>
      <c r="J34" s="46">
        <v>89266.49</v>
      </c>
      <c r="K34" s="47">
        <f t="shared" si="5"/>
        <v>719410.6499999999</v>
      </c>
      <c r="L34" s="5"/>
    </row>
    <row r="35" spans="1:12" ht="25.5">
      <c r="A35" s="9">
        <v>1050200</v>
      </c>
      <c r="B35" s="15" t="s">
        <v>51</v>
      </c>
      <c r="C35" s="44">
        <v>2951481.49</v>
      </c>
      <c r="D35" s="44">
        <v>1389377.4</v>
      </c>
      <c r="E35" s="44">
        <v>852782.37</v>
      </c>
      <c r="F35" s="44">
        <v>1001639.04</v>
      </c>
      <c r="G35" s="44">
        <v>92146.3</v>
      </c>
      <c r="H35" s="44">
        <v>281256.84</v>
      </c>
      <c r="I35" s="44">
        <v>256463.58</v>
      </c>
      <c r="J35" s="44">
        <v>119911.99</v>
      </c>
      <c r="K35" s="43">
        <f t="shared" si="5"/>
        <v>6945059.010000001</v>
      </c>
      <c r="L35" s="5"/>
    </row>
    <row r="36" spans="1:12" ht="24" customHeight="1">
      <c r="A36" s="9">
        <v>1050400</v>
      </c>
      <c r="B36" s="15" t="s">
        <v>62</v>
      </c>
      <c r="C36" s="44">
        <v>0</v>
      </c>
      <c r="D36" s="44">
        <v>0</v>
      </c>
      <c r="E36" s="44">
        <v>71936.07</v>
      </c>
      <c r="F36" s="44">
        <v>1701041.85</v>
      </c>
      <c r="G36" s="44">
        <v>951540.92</v>
      </c>
      <c r="H36" s="44">
        <v>612945.33</v>
      </c>
      <c r="I36" s="44">
        <v>1698757.83</v>
      </c>
      <c r="J36" s="44">
        <v>14405.87</v>
      </c>
      <c r="K36" s="43">
        <f t="shared" si="5"/>
        <v>5050627.87</v>
      </c>
      <c r="L36" s="5"/>
    </row>
    <row r="37" spans="1:12" ht="12.75">
      <c r="A37" s="9">
        <v>1051100</v>
      </c>
      <c r="B37" s="36" t="s">
        <v>30</v>
      </c>
      <c r="C37" s="44">
        <v>391746.33</v>
      </c>
      <c r="D37" s="44">
        <v>0</v>
      </c>
      <c r="E37" s="44">
        <v>52979.94</v>
      </c>
      <c r="F37" s="44">
        <v>757261.2100000001</v>
      </c>
      <c r="G37" s="44">
        <v>19705.82</v>
      </c>
      <c r="H37" s="44">
        <v>1359246.83</v>
      </c>
      <c r="I37" s="44">
        <v>1008484.19</v>
      </c>
      <c r="J37" s="44">
        <v>182913.52000000002</v>
      </c>
      <c r="K37" s="43">
        <f t="shared" si="5"/>
        <v>3772337.84</v>
      </c>
      <c r="L37" s="5"/>
    </row>
    <row r="38" spans="1:12" ht="12.75">
      <c r="A38" s="9">
        <v>1051200</v>
      </c>
      <c r="B38" s="36" t="s">
        <v>52</v>
      </c>
      <c r="C38" s="44">
        <v>0</v>
      </c>
      <c r="D38" s="44">
        <v>0</v>
      </c>
      <c r="E38" s="44">
        <v>24104.23</v>
      </c>
      <c r="F38" s="44">
        <v>3165972.93</v>
      </c>
      <c r="G38" s="44">
        <v>739724.71</v>
      </c>
      <c r="H38" s="44">
        <v>401869.08</v>
      </c>
      <c r="I38" s="44">
        <v>1538095.19</v>
      </c>
      <c r="J38" s="44">
        <v>821.04</v>
      </c>
      <c r="K38" s="43">
        <f t="shared" si="5"/>
        <v>5870587.180000001</v>
      </c>
      <c r="L38" s="5"/>
    </row>
    <row r="39" spans="1:12" ht="6" customHeight="1">
      <c r="A39" s="9"/>
      <c r="B39" s="36"/>
      <c r="C39" s="44"/>
      <c r="D39" s="48"/>
      <c r="E39" s="48"/>
      <c r="F39" s="48"/>
      <c r="G39" s="48"/>
      <c r="H39" s="48"/>
      <c r="I39" s="48"/>
      <c r="J39" s="48"/>
      <c r="K39" s="43"/>
      <c r="L39" s="5"/>
    </row>
    <row r="40" spans="1:12" ht="12.75">
      <c r="A40" s="9">
        <v>1060000</v>
      </c>
      <c r="B40" s="36" t="s">
        <v>19</v>
      </c>
      <c r="C40" s="44">
        <f>C41</f>
        <v>200980399.061244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3">
        <f>SUM(C40+D40+E40+F40+G40+H40+I40+J40)</f>
        <v>200980399.061244</v>
      </c>
      <c r="L40" s="5"/>
    </row>
    <row r="41" spans="1:12" ht="12.75">
      <c r="A41" s="9">
        <v>1060400</v>
      </c>
      <c r="B41" s="36" t="s">
        <v>71</v>
      </c>
      <c r="C41" s="44">
        <v>200980399.061244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3">
        <f>SUM(C41+D41+E41+F41+G41+H41+I41+J41)</f>
        <v>200980399.061244</v>
      </c>
      <c r="L41" s="5"/>
    </row>
    <row r="42" spans="1:12" ht="8.25" customHeight="1">
      <c r="A42" s="9"/>
      <c r="B42" s="36"/>
      <c r="C42" s="44"/>
      <c r="D42" s="48"/>
      <c r="E42" s="48"/>
      <c r="F42" s="48"/>
      <c r="G42" s="48"/>
      <c r="H42" s="48"/>
      <c r="I42" s="48"/>
      <c r="J42" s="48"/>
      <c r="K42" s="43"/>
      <c r="L42" s="5"/>
    </row>
    <row r="43" spans="1:11" s="12" customFormat="1" ht="12.75">
      <c r="A43" s="9">
        <v>1400000</v>
      </c>
      <c r="B43" s="36" t="s">
        <v>20</v>
      </c>
      <c r="C43" s="44">
        <v>20845483.48</v>
      </c>
      <c r="D43" s="45">
        <v>4545668.7700000005</v>
      </c>
      <c r="E43" s="45">
        <v>10101310.620000001</v>
      </c>
      <c r="F43" s="45">
        <v>9652449.1</v>
      </c>
      <c r="G43" s="45">
        <v>4021783.65</v>
      </c>
      <c r="H43" s="45">
        <v>5719038.09</v>
      </c>
      <c r="I43" s="45">
        <v>2560702.8899999997</v>
      </c>
      <c r="J43" s="45">
        <v>1250225.63</v>
      </c>
      <c r="K43" s="43">
        <f>SUM(C43+D43+E43+F43+G43+H43+I43+J43)</f>
        <v>58696662.23000001</v>
      </c>
    </row>
    <row r="44" spans="1:12" ht="12.75">
      <c r="A44" s="9">
        <v>1400100</v>
      </c>
      <c r="B44" s="36" t="s">
        <v>53</v>
      </c>
      <c r="C44" s="44">
        <v>5416353.89</v>
      </c>
      <c r="D44" s="44">
        <v>63208.24</v>
      </c>
      <c r="E44" s="44">
        <v>2505428.99</v>
      </c>
      <c r="F44" s="44">
        <v>1927188.64</v>
      </c>
      <c r="G44" s="44">
        <v>1216769.73</v>
      </c>
      <c r="H44" s="44">
        <v>1272278.05</v>
      </c>
      <c r="I44" s="44">
        <v>602086.71</v>
      </c>
      <c r="J44" s="44">
        <v>341326.98</v>
      </c>
      <c r="K44" s="43">
        <f>SUM(C44+D44+E44+F44+G44+H44+I44+J44)</f>
        <v>13344641.23</v>
      </c>
      <c r="L44" s="5"/>
    </row>
    <row r="45" spans="1:12" ht="12.75">
      <c r="A45" s="11">
        <v>1400400</v>
      </c>
      <c r="B45" s="38" t="s">
        <v>21</v>
      </c>
      <c r="C45" s="44">
        <v>14225684.59</v>
      </c>
      <c r="D45" s="44">
        <v>4482460.53</v>
      </c>
      <c r="E45" s="44">
        <v>7595881.63</v>
      </c>
      <c r="F45" s="44">
        <v>7725260.46</v>
      </c>
      <c r="G45" s="44">
        <v>2805013.92</v>
      </c>
      <c r="H45" s="44">
        <v>4446760.04</v>
      </c>
      <c r="I45" s="44">
        <v>1958616.18</v>
      </c>
      <c r="J45" s="44">
        <v>908898.65</v>
      </c>
      <c r="K45" s="43">
        <f>SUM(C45+D45+E45+F45+G45+H45+I45+J45)</f>
        <v>44148576</v>
      </c>
      <c r="L45" s="5"/>
    </row>
    <row r="46" spans="1:12" ht="12.75">
      <c r="A46" s="11">
        <v>1400500</v>
      </c>
      <c r="B46" s="38" t="s">
        <v>40</v>
      </c>
      <c r="C46" s="44">
        <v>0</v>
      </c>
      <c r="D46" s="44">
        <v>0</v>
      </c>
      <c r="E46" s="44">
        <v>-505.44</v>
      </c>
      <c r="F46" s="44">
        <v>18.18</v>
      </c>
      <c r="G46" s="44">
        <v>0</v>
      </c>
      <c r="H46" s="44">
        <v>0</v>
      </c>
      <c r="I46" s="44">
        <v>0</v>
      </c>
      <c r="J46" s="44">
        <v>0</v>
      </c>
      <c r="K46" s="43">
        <f>SUM(C46+D46+E46+F46+G46+H46+I46+J46)</f>
        <v>-487.26</v>
      </c>
      <c r="L46" s="5"/>
    </row>
    <row r="47" spans="1:12" ht="5.25" customHeight="1">
      <c r="A47" s="9"/>
      <c r="B47" s="36"/>
      <c r="C47" s="44"/>
      <c r="D47" s="48"/>
      <c r="E47" s="48"/>
      <c r="F47" s="48"/>
      <c r="G47" s="48"/>
      <c r="H47" s="48"/>
      <c r="I47" s="48"/>
      <c r="J47" s="48"/>
      <c r="K47" s="47"/>
      <c r="L47" s="5"/>
    </row>
    <row r="48" spans="1:12" ht="13.5">
      <c r="A48" s="9">
        <v>2000000</v>
      </c>
      <c r="B48" s="34" t="s">
        <v>33</v>
      </c>
      <c r="C48" s="44">
        <f aca="true" t="shared" si="6" ref="C48:K48">C49+C58+C61+C63+C67</f>
        <v>36985168.67</v>
      </c>
      <c r="D48" s="44">
        <f t="shared" si="6"/>
        <v>258666.09000000003</v>
      </c>
      <c r="E48" s="44">
        <f t="shared" si="6"/>
        <v>5944950.369999999</v>
      </c>
      <c r="F48" s="44">
        <f t="shared" si="6"/>
        <v>4119354.12</v>
      </c>
      <c r="G48" s="44">
        <f t="shared" si="6"/>
        <v>1649653.95</v>
      </c>
      <c r="H48" s="44">
        <f t="shared" si="6"/>
        <v>3291254.0199999996</v>
      </c>
      <c r="I48" s="44">
        <f t="shared" si="6"/>
        <v>2178051.33</v>
      </c>
      <c r="J48" s="44">
        <f t="shared" si="6"/>
        <v>1203850.74</v>
      </c>
      <c r="K48" s="49">
        <f t="shared" si="6"/>
        <v>55630949.29</v>
      </c>
      <c r="L48" s="5"/>
    </row>
    <row r="49" spans="1:12" ht="25.5">
      <c r="A49" s="9">
        <v>2010000</v>
      </c>
      <c r="B49" s="15" t="s">
        <v>37</v>
      </c>
      <c r="C49" s="44">
        <v>22335053.369999997</v>
      </c>
      <c r="D49" s="44">
        <v>213039.46000000002</v>
      </c>
      <c r="E49" s="44">
        <v>2059869.64</v>
      </c>
      <c r="F49" s="44">
        <v>886085.9199999999</v>
      </c>
      <c r="G49" s="44">
        <v>566475.1000000001</v>
      </c>
      <c r="H49" s="44">
        <v>837240.1799999999</v>
      </c>
      <c r="I49" s="44">
        <v>1286423.49</v>
      </c>
      <c r="J49" s="44">
        <v>716156</v>
      </c>
      <c r="K49" s="43">
        <f aca="true" t="shared" si="7" ref="K49:K56">SUM(C49+D49+E49+F49+G49+H49+I49+J49)</f>
        <v>28900343.16</v>
      </c>
      <c r="L49" s="5"/>
    </row>
    <row r="50" spans="1:12" ht="25.5">
      <c r="A50" s="9">
        <v>2010200</v>
      </c>
      <c r="B50" s="15" t="s">
        <v>31</v>
      </c>
      <c r="C50" s="44">
        <v>2206590.62</v>
      </c>
      <c r="D50" s="44">
        <v>32677.700000000004</v>
      </c>
      <c r="E50" s="44">
        <v>651806.91</v>
      </c>
      <c r="F50" s="44">
        <v>345748.77</v>
      </c>
      <c r="G50" s="44">
        <v>101208.91</v>
      </c>
      <c r="H50" s="44">
        <v>296373.19</v>
      </c>
      <c r="I50" s="44">
        <v>204104.87</v>
      </c>
      <c r="J50" s="44">
        <v>146534.04</v>
      </c>
      <c r="K50" s="43">
        <f t="shared" si="7"/>
        <v>3985045.0100000007</v>
      </c>
      <c r="L50" s="5"/>
    </row>
    <row r="51" spans="1:12" ht="25.5">
      <c r="A51" s="9">
        <v>2010300</v>
      </c>
      <c r="B51" s="15" t="s">
        <v>32</v>
      </c>
      <c r="C51" s="44">
        <v>6941396.8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3">
        <f t="shared" si="7"/>
        <v>6941396.8</v>
      </c>
      <c r="L51" s="5"/>
    </row>
    <row r="52" spans="1:12" ht="12.75">
      <c r="A52" s="9">
        <v>2010400</v>
      </c>
      <c r="B52" s="36" t="s">
        <v>54</v>
      </c>
      <c r="C52" s="44">
        <v>296931.94</v>
      </c>
      <c r="D52" s="44">
        <v>0</v>
      </c>
      <c r="E52" s="44">
        <v>222037.95</v>
      </c>
      <c r="F52" s="44">
        <v>495034.68</v>
      </c>
      <c r="G52" s="44">
        <v>209049.67</v>
      </c>
      <c r="H52" s="44">
        <v>469894.56</v>
      </c>
      <c r="I52" s="44">
        <v>1067473.86</v>
      </c>
      <c r="J52" s="44">
        <v>522933</v>
      </c>
      <c r="K52" s="43">
        <f t="shared" si="7"/>
        <v>3283355.66</v>
      </c>
      <c r="L52" s="5"/>
    </row>
    <row r="53" spans="1:12" ht="12.75">
      <c r="A53" s="9">
        <v>2010500</v>
      </c>
      <c r="B53" s="36" t="s">
        <v>36</v>
      </c>
      <c r="C53" s="44">
        <v>6493.49</v>
      </c>
      <c r="D53" s="44">
        <v>0</v>
      </c>
      <c r="E53" s="44">
        <v>10239.42</v>
      </c>
      <c r="F53" s="44">
        <v>13149.25</v>
      </c>
      <c r="G53" s="44">
        <v>5659.96</v>
      </c>
      <c r="H53" s="44">
        <v>5222.32</v>
      </c>
      <c r="I53" s="44">
        <v>14807.21</v>
      </c>
      <c r="J53" s="44">
        <v>9829</v>
      </c>
      <c r="K53" s="43">
        <f t="shared" si="7"/>
        <v>65400.65</v>
      </c>
      <c r="L53" s="5"/>
    </row>
    <row r="54" spans="1:12" ht="12.75">
      <c r="A54" s="9">
        <v>2010600</v>
      </c>
      <c r="B54" s="36" t="s">
        <v>89</v>
      </c>
      <c r="C54" s="44">
        <v>5624.81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3"/>
      <c r="L54" s="5"/>
    </row>
    <row r="55" spans="1:12" ht="12.75">
      <c r="A55" s="9">
        <v>2010900</v>
      </c>
      <c r="B55" s="36" t="s">
        <v>22</v>
      </c>
      <c r="C55" s="44">
        <v>1542589.9400000002</v>
      </c>
      <c r="D55" s="44">
        <v>180361.75999999998</v>
      </c>
      <c r="E55" s="44">
        <v>1138092.56</v>
      </c>
      <c r="F55" s="44">
        <v>14028.22</v>
      </c>
      <c r="G55" s="44">
        <v>212856.56</v>
      </c>
      <c r="H55" s="44">
        <v>65720.99</v>
      </c>
      <c r="I55" s="44">
        <v>37.55</v>
      </c>
      <c r="J55" s="44">
        <v>32036.96</v>
      </c>
      <c r="K55" s="43">
        <f t="shared" si="7"/>
        <v>3185724.5400000005</v>
      </c>
      <c r="L55" s="5"/>
    </row>
    <row r="56" spans="1:12" ht="12.75">
      <c r="A56" s="9">
        <v>2011000</v>
      </c>
      <c r="B56" s="36" t="s">
        <v>55</v>
      </c>
      <c r="C56" s="44">
        <v>10333864.9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3">
        <f t="shared" si="7"/>
        <v>10333864.9</v>
      </c>
      <c r="L56" s="5"/>
    </row>
    <row r="57" spans="1:12" ht="6" customHeight="1">
      <c r="A57" s="9"/>
      <c r="B57" s="36"/>
      <c r="C57" s="44"/>
      <c r="D57" s="44"/>
      <c r="E57" s="44"/>
      <c r="F57" s="44">
        <v>0</v>
      </c>
      <c r="G57" s="44"/>
      <c r="H57" s="44"/>
      <c r="I57" s="44"/>
      <c r="J57" s="44"/>
      <c r="K57" s="43"/>
      <c r="L57" s="5"/>
    </row>
    <row r="58" spans="1:12" ht="25.5">
      <c r="A58" s="9">
        <v>2020000</v>
      </c>
      <c r="B58" s="15" t="s">
        <v>38</v>
      </c>
      <c r="C58" s="44">
        <v>2744098.44</v>
      </c>
      <c r="D58" s="44">
        <v>452.5</v>
      </c>
      <c r="E58" s="44">
        <v>1111563.8099999998</v>
      </c>
      <c r="F58" s="44">
        <v>52230.86</v>
      </c>
      <c r="G58" s="44">
        <v>150019.33</v>
      </c>
      <c r="H58" s="44">
        <v>91124.09</v>
      </c>
      <c r="I58" s="44">
        <v>69137.20999999999</v>
      </c>
      <c r="J58" s="44">
        <v>36736.04</v>
      </c>
      <c r="K58" s="43">
        <f>SUM(C58+D58+E58+F58+G58+H58+I58+J58)</f>
        <v>4255362.28</v>
      </c>
      <c r="L58" s="5"/>
    </row>
    <row r="59" spans="1:12" ht="25.5">
      <c r="A59" s="9">
        <v>2020100</v>
      </c>
      <c r="B59" s="15" t="s">
        <v>39</v>
      </c>
      <c r="C59" s="46">
        <v>2358665.75</v>
      </c>
      <c r="D59" s="46">
        <v>0</v>
      </c>
      <c r="E59" s="46">
        <v>1069730</v>
      </c>
      <c r="F59" s="46">
        <v>0</v>
      </c>
      <c r="G59" s="46">
        <v>110812</v>
      </c>
      <c r="H59" s="46">
        <v>42345</v>
      </c>
      <c r="I59" s="46">
        <v>0</v>
      </c>
      <c r="J59" s="46">
        <v>0</v>
      </c>
      <c r="K59" s="47">
        <f>SUM(C59+D59+E59+F59+G59+H59+I59+J59)</f>
        <v>3581552.75</v>
      </c>
      <c r="L59" s="5"/>
    </row>
    <row r="60" spans="1:12" ht="6.75" customHeight="1">
      <c r="A60" s="9"/>
      <c r="B60" s="15"/>
      <c r="C60" s="46"/>
      <c r="D60" s="48"/>
      <c r="E60" s="48"/>
      <c r="F60" s="48"/>
      <c r="G60" s="48"/>
      <c r="H60" s="48"/>
      <c r="I60" s="48"/>
      <c r="J60" s="48"/>
      <c r="K60" s="47"/>
      <c r="L60" s="5"/>
    </row>
    <row r="61" spans="1:12" ht="12.75">
      <c r="A61" s="9">
        <v>2060000</v>
      </c>
      <c r="B61" s="36" t="s">
        <v>23</v>
      </c>
      <c r="C61" s="44">
        <v>2185618.57</v>
      </c>
      <c r="D61" s="44">
        <v>922.2</v>
      </c>
      <c r="E61" s="44">
        <v>436649.24</v>
      </c>
      <c r="F61" s="44">
        <v>341695.46</v>
      </c>
      <c r="G61" s="44">
        <v>254726.09</v>
      </c>
      <c r="H61" s="44">
        <v>209794.07</v>
      </c>
      <c r="I61" s="44">
        <v>151643.86</v>
      </c>
      <c r="J61" s="44">
        <v>70317.5</v>
      </c>
      <c r="K61" s="43">
        <f>SUM(C61+D61+E61+F61+G61+H61+I61+J61)</f>
        <v>3651366.9899999993</v>
      </c>
      <c r="L61" s="5"/>
    </row>
    <row r="62" spans="1:12" ht="9" customHeight="1">
      <c r="A62" s="9"/>
      <c r="B62" s="36"/>
      <c r="C62" s="44"/>
      <c r="D62" s="50"/>
      <c r="E62" s="50"/>
      <c r="F62" s="50">
        <v>0</v>
      </c>
      <c r="G62" s="50"/>
      <c r="H62" s="50"/>
      <c r="I62" s="50">
        <v>0</v>
      </c>
      <c r="J62" s="50"/>
      <c r="K62" s="43"/>
      <c r="L62" s="5"/>
    </row>
    <row r="63" spans="1:12" ht="12.75">
      <c r="A63" s="9">
        <v>2070000</v>
      </c>
      <c r="B63" s="36" t="s">
        <v>24</v>
      </c>
      <c r="C63" s="44">
        <v>9702928.29</v>
      </c>
      <c r="D63" s="44">
        <v>44251.93</v>
      </c>
      <c r="E63" s="44">
        <v>2287928.68</v>
      </c>
      <c r="F63" s="44">
        <v>2839341.88</v>
      </c>
      <c r="G63" s="44">
        <v>678433.4299999999</v>
      </c>
      <c r="H63" s="44">
        <v>2153095.6799999997</v>
      </c>
      <c r="I63" s="44">
        <v>669527.5700000001</v>
      </c>
      <c r="J63" s="44">
        <v>380641.2</v>
      </c>
      <c r="K63" s="43">
        <f>SUM(C63+D63+E63+F63+G63+H63+I63+J63)</f>
        <v>18756148.659999996</v>
      </c>
      <c r="L63" s="5"/>
    </row>
    <row r="64" spans="1:12" ht="6.75" customHeight="1">
      <c r="A64" s="9"/>
      <c r="B64" s="36"/>
      <c r="C64" s="44"/>
      <c r="D64" s="44"/>
      <c r="E64" s="44"/>
      <c r="F64" s="44"/>
      <c r="G64" s="44"/>
      <c r="H64" s="44"/>
      <c r="I64" s="44"/>
      <c r="J64" s="44"/>
      <c r="K64" s="43"/>
      <c r="L64" s="5"/>
    </row>
    <row r="65" spans="1:12" ht="16.5" customHeight="1">
      <c r="A65" s="13">
        <v>2080000</v>
      </c>
      <c r="B65" s="39" t="s">
        <v>74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3"/>
      <c r="L65" s="5"/>
    </row>
    <row r="66" spans="1:12" ht="6.75" customHeight="1">
      <c r="A66" s="9"/>
      <c r="B66" s="36"/>
      <c r="C66" s="44"/>
      <c r="D66" s="44"/>
      <c r="E66" s="44"/>
      <c r="F66" s="44"/>
      <c r="G66" s="44"/>
      <c r="H66" s="44"/>
      <c r="I66" s="44"/>
      <c r="J66" s="44"/>
      <c r="K66" s="43"/>
      <c r="L66" s="5"/>
    </row>
    <row r="67" spans="1:12" ht="12.75">
      <c r="A67" s="9">
        <v>2090000</v>
      </c>
      <c r="B67" s="36" t="s">
        <v>25</v>
      </c>
      <c r="C67" s="44">
        <v>17470</v>
      </c>
      <c r="D67" s="44">
        <v>0</v>
      </c>
      <c r="E67" s="44">
        <v>48939</v>
      </c>
      <c r="F67" s="44">
        <v>0</v>
      </c>
      <c r="G67" s="44">
        <v>0</v>
      </c>
      <c r="H67" s="44">
        <v>0</v>
      </c>
      <c r="I67" s="44">
        <v>1319.2</v>
      </c>
      <c r="J67" s="44">
        <v>0</v>
      </c>
      <c r="K67" s="43">
        <f>SUM(C67+D67+E67+F67+G67+H67+I67+J67)</f>
        <v>67728.2</v>
      </c>
      <c r="L67" s="5"/>
    </row>
    <row r="68" spans="1:12" ht="6" customHeight="1">
      <c r="A68" s="9"/>
      <c r="B68" s="36"/>
      <c r="C68" s="44"/>
      <c r="D68" s="44"/>
      <c r="E68" s="44"/>
      <c r="F68" s="44"/>
      <c r="G68" s="44"/>
      <c r="H68" s="44"/>
      <c r="I68" s="44"/>
      <c r="J68" s="44"/>
      <c r="K68" s="43"/>
      <c r="L68" s="5"/>
    </row>
    <row r="69" spans="1:12" ht="13.5">
      <c r="A69" s="9">
        <v>3000000</v>
      </c>
      <c r="B69" s="34" t="s">
        <v>56</v>
      </c>
      <c r="C69" s="44">
        <f>C70+C71+C72+C73</f>
        <v>34552027</v>
      </c>
      <c r="D69" s="44">
        <f aca="true" t="shared" si="8" ref="D69:K69">D70+D71+D72+D73</f>
        <v>0</v>
      </c>
      <c r="E69" s="44">
        <f t="shared" si="8"/>
        <v>0</v>
      </c>
      <c r="F69" s="44">
        <f t="shared" si="8"/>
        <v>0</v>
      </c>
      <c r="G69" s="44">
        <f t="shared" si="8"/>
        <v>0</v>
      </c>
      <c r="H69" s="44">
        <f t="shared" si="8"/>
        <v>0</v>
      </c>
      <c r="I69" s="44">
        <f t="shared" si="8"/>
        <v>0</v>
      </c>
      <c r="J69" s="44">
        <f t="shared" si="8"/>
        <v>0</v>
      </c>
      <c r="K69" s="44">
        <f t="shared" si="8"/>
        <v>34552027</v>
      </c>
      <c r="L69" s="5"/>
    </row>
    <row r="70" spans="1:12" ht="12.75">
      <c r="A70" s="9">
        <v>3010000</v>
      </c>
      <c r="B70" s="35" t="s">
        <v>63</v>
      </c>
      <c r="C70" s="44">
        <v>4185000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3">
        <f>SUM(C70+D70+E70+F70+G70+H70+I70+J70)</f>
        <v>4185000</v>
      </c>
      <c r="L70" s="5"/>
    </row>
    <row r="71" spans="1:12" ht="12.75">
      <c r="A71" s="9">
        <v>3011000</v>
      </c>
      <c r="B71" s="36" t="s">
        <v>57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3">
        <f>SUM(C71+D71+E71+F71+G71+H71+I71+J71)</f>
        <v>0</v>
      </c>
      <c r="L71" s="5"/>
    </row>
    <row r="72" spans="1:12" ht="12.75">
      <c r="A72" s="14" t="s">
        <v>78</v>
      </c>
      <c r="B72" s="15" t="s">
        <v>70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3">
        <f>SUM(C72+D72+E72+F72+G72+H72+I72+J72)</f>
        <v>0</v>
      </c>
      <c r="L72" s="5"/>
    </row>
    <row r="73" spans="1:12" ht="12.75">
      <c r="A73" s="15">
        <v>3060000</v>
      </c>
      <c r="B73" s="36" t="s">
        <v>58</v>
      </c>
      <c r="C73" s="44">
        <v>30367027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3">
        <f>SUM(C73+D73+E73+F73+G73+H73+I73+J73)</f>
        <v>30367027</v>
      </c>
      <c r="L73" s="5"/>
    </row>
    <row r="74" spans="1:12" ht="4.5" customHeight="1">
      <c r="A74" s="15"/>
      <c r="B74" s="36"/>
      <c r="C74" s="44"/>
      <c r="D74" s="44"/>
      <c r="E74" s="44"/>
      <c r="F74" s="44"/>
      <c r="G74" s="44"/>
      <c r="H74" s="44"/>
      <c r="I74" s="44"/>
      <c r="J74" s="44"/>
      <c r="K74" s="43"/>
      <c r="L74" s="5"/>
    </row>
    <row r="75" spans="1:12" ht="13.5">
      <c r="A75" s="9">
        <v>4000000</v>
      </c>
      <c r="B75" s="34" t="s">
        <v>26</v>
      </c>
      <c r="C75" s="44">
        <f>SUM(C76+C79+C85+C87+C89+C91+C93+C95+C83)</f>
        <v>273610222.97</v>
      </c>
      <c r="D75" s="44">
        <f aca="true" t="shared" si="9" ref="D75:J75">SUM(D76+D79+D85+D87+D89+D91+D93+D95+D83)</f>
        <v>9328819.370000001</v>
      </c>
      <c r="E75" s="44">
        <f t="shared" si="9"/>
        <v>6708226.289999999</v>
      </c>
      <c r="F75" s="44">
        <f t="shared" si="9"/>
        <v>8414313.61</v>
      </c>
      <c r="G75" s="44">
        <f t="shared" si="9"/>
        <v>3207373.05</v>
      </c>
      <c r="H75" s="44">
        <f t="shared" si="9"/>
        <v>5844574.49</v>
      </c>
      <c r="I75" s="44">
        <f t="shared" si="9"/>
        <v>4527107.67</v>
      </c>
      <c r="J75" s="44">
        <f t="shared" si="9"/>
        <v>1874275.6199999999</v>
      </c>
      <c r="K75" s="51">
        <f>SUM(K76+K79+K85+K87+K89+K91+K93+K95+K83)</f>
        <v>313514913.06999993</v>
      </c>
      <c r="L75" s="5"/>
    </row>
    <row r="76" spans="1:12" ht="12.75">
      <c r="A76" s="9">
        <v>4010000</v>
      </c>
      <c r="B76" s="36" t="s">
        <v>59</v>
      </c>
      <c r="C76" s="44">
        <v>92475323.33</v>
      </c>
      <c r="D76" s="44">
        <v>7934002.75</v>
      </c>
      <c r="E76" s="44">
        <v>5366153.56</v>
      </c>
      <c r="F76" s="44">
        <v>4092083.01</v>
      </c>
      <c r="G76" s="44">
        <v>1418017.42</v>
      </c>
      <c r="H76" s="44">
        <v>2223292.66</v>
      </c>
      <c r="I76" s="44">
        <v>1175463.1600000001</v>
      </c>
      <c r="J76" s="44">
        <v>466878</v>
      </c>
      <c r="K76" s="43">
        <f>SUM(C76+D76+E76+F76+G76+H76+I76+J76)</f>
        <v>115151213.89</v>
      </c>
      <c r="L76" s="5"/>
    </row>
    <row r="77" spans="1:12" ht="12.75">
      <c r="A77" s="9">
        <v>4010104</v>
      </c>
      <c r="B77" s="36" t="s">
        <v>46</v>
      </c>
      <c r="C77" s="44">
        <v>25718502.33</v>
      </c>
      <c r="D77" s="44">
        <v>7724640.17</v>
      </c>
      <c r="E77" s="44">
        <v>3919090.53</v>
      </c>
      <c r="F77" s="44">
        <v>2866144.26</v>
      </c>
      <c r="G77" s="44">
        <v>832919.7</v>
      </c>
      <c r="H77" s="44">
        <v>1433070.85</v>
      </c>
      <c r="I77" s="44">
        <v>537294.77</v>
      </c>
      <c r="J77" s="44">
        <v>223544.33</v>
      </c>
      <c r="K77" s="47">
        <f>SUM(C77+D77+E77+F77+G77+H77+I77+J77)</f>
        <v>43255206.940000005</v>
      </c>
      <c r="L77" s="5"/>
    </row>
    <row r="78" spans="1:12" ht="6.75" customHeight="1">
      <c r="A78" s="9"/>
      <c r="B78" s="36"/>
      <c r="C78" s="44"/>
      <c r="D78" s="46"/>
      <c r="E78" s="46"/>
      <c r="F78" s="46">
        <v>0</v>
      </c>
      <c r="G78" s="46"/>
      <c r="H78" s="46">
        <v>0</v>
      </c>
      <c r="I78" s="46">
        <v>0</v>
      </c>
      <c r="J78" s="46"/>
      <c r="K78" s="43"/>
      <c r="L78" s="5"/>
    </row>
    <row r="79" spans="1:12" ht="12.75">
      <c r="A79" s="9">
        <v>4020000</v>
      </c>
      <c r="B79" s="36" t="s">
        <v>64</v>
      </c>
      <c r="C79" s="44">
        <v>3969532.47</v>
      </c>
      <c r="D79" s="44">
        <v>1394816.62</v>
      </c>
      <c r="E79" s="44">
        <v>1273791.62</v>
      </c>
      <c r="F79" s="44">
        <v>1810434.41</v>
      </c>
      <c r="G79" s="44">
        <v>486522.14</v>
      </c>
      <c r="H79" s="44">
        <v>1260369.73</v>
      </c>
      <c r="I79" s="44">
        <v>585942.1</v>
      </c>
      <c r="J79" s="44">
        <v>259579.21000000002</v>
      </c>
      <c r="K79" s="44">
        <f>SUM(K80:K81)</f>
        <v>11040988.299999999</v>
      </c>
      <c r="L79" s="5"/>
    </row>
    <row r="80" spans="1:12" ht="12.75">
      <c r="A80" s="9">
        <v>4020100</v>
      </c>
      <c r="B80" s="36" t="s">
        <v>60</v>
      </c>
      <c r="C80" s="44">
        <v>1192188.98</v>
      </c>
      <c r="D80" s="44">
        <v>418664.98</v>
      </c>
      <c r="E80" s="44">
        <v>378043.38</v>
      </c>
      <c r="F80" s="44">
        <v>532899.47</v>
      </c>
      <c r="G80" s="44">
        <v>168258.61</v>
      </c>
      <c r="H80" s="44">
        <v>406840.3</v>
      </c>
      <c r="I80" s="44">
        <v>189103.46</v>
      </c>
      <c r="J80" s="44">
        <v>71880.95</v>
      </c>
      <c r="K80" s="43">
        <f>SUM(C80+D80+E80+F80+G80+H80+I80+J80)</f>
        <v>3357880.1299999994</v>
      </c>
      <c r="L80" s="5"/>
    </row>
    <row r="81" spans="1:12" ht="12.75">
      <c r="A81" s="9">
        <v>4020200</v>
      </c>
      <c r="B81" s="36" t="s">
        <v>28</v>
      </c>
      <c r="C81" s="44">
        <v>2777343.49</v>
      </c>
      <c r="D81" s="44">
        <v>976151.64</v>
      </c>
      <c r="E81" s="44">
        <v>895748.24</v>
      </c>
      <c r="F81" s="44">
        <v>1277534.94</v>
      </c>
      <c r="G81" s="44">
        <v>318263.53</v>
      </c>
      <c r="H81" s="44">
        <v>853529.43</v>
      </c>
      <c r="I81" s="44">
        <v>396838.64</v>
      </c>
      <c r="J81" s="44">
        <v>187698.26</v>
      </c>
      <c r="K81" s="43">
        <f>SUM(C81+D81+E81+F81+G81+H81+I81+J81)</f>
        <v>7683108.17</v>
      </c>
      <c r="L81" s="5"/>
    </row>
    <row r="82" spans="1:12" ht="7.5" customHeight="1">
      <c r="A82" s="9"/>
      <c r="B82" s="36"/>
      <c r="C82" s="44"/>
      <c r="D82" s="46"/>
      <c r="E82" s="46"/>
      <c r="F82" s="46">
        <v>0</v>
      </c>
      <c r="G82" s="46"/>
      <c r="H82" s="46">
        <v>0</v>
      </c>
      <c r="I82" s="46">
        <v>0</v>
      </c>
      <c r="J82" s="46"/>
      <c r="K82" s="43"/>
      <c r="L82" s="5"/>
    </row>
    <row r="83" spans="1:12" ht="12" customHeight="1">
      <c r="A83" s="9" t="s">
        <v>90</v>
      </c>
      <c r="B83" s="36" t="s">
        <v>91</v>
      </c>
      <c r="C83" s="44">
        <v>6795720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3">
        <f>SUM(C83+D83+E83+F83+G83+H83+I83+J83)</f>
        <v>6795720</v>
      </c>
      <c r="L83" s="5"/>
    </row>
    <row r="84" spans="1:12" ht="6.75" customHeight="1">
      <c r="A84" s="9"/>
      <c r="B84" s="36"/>
      <c r="C84" s="44"/>
      <c r="D84" s="46"/>
      <c r="E84" s="46"/>
      <c r="F84" s="46"/>
      <c r="G84" s="46"/>
      <c r="H84" s="46"/>
      <c r="I84" s="46"/>
      <c r="J84" s="46"/>
      <c r="K84" s="43"/>
      <c r="L84" s="5"/>
    </row>
    <row r="85" spans="1:12" ht="38.25">
      <c r="A85" s="9">
        <v>4080000</v>
      </c>
      <c r="B85" s="15" t="s">
        <v>65</v>
      </c>
      <c r="C85" s="44">
        <v>1388.96</v>
      </c>
      <c r="D85" s="44">
        <v>0</v>
      </c>
      <c r="E85" s="44">
        <v>762.26</v>
      </c>
      <c r="F85" s="44">
        <v>262317.08</v>
      </c>
      <c r="G85" s="44">
        <v>148109.01</v>
      </c>
      <c r="H85" s="44">
        <v>292291.15</v>
      </c>
      <c r="I85" s="44">
        <v>396919.41</v>
      </c>
      <c r="J85" s="44">
        <v>165964.84</v>
      </c>
      <c r="K85" s="43">
        <f>SUM(C85+D85+E85+F85+G85+H85+I85+J85)</f>
        <v>1267752.71</v>
      </c>
      <c r="L85" s="5"/>
    </row>
    <row r="86" spans="1:12" ht="6.75" customHeight="1">
      <c r="A86" s="9"/>
      <c r="B86" s="15"/>
      <c r="C86" s="44"/>
      <c r="D86" s="44"/>
      <c r="E86" s="44"/>
      <c r="F86" s="44"/>
      <c r="G86" s="44"/>
      <c r="H86" s="44"/>
      <c r="I86" s="44"/>
      <c r="J86" s="44"/>
      <c r="K86" s="43"/>
      <c r="L86" s="5"/>
    </row>
    <row r="87" spans="1:12" ht="12.75">
      <c r="A87" s="9">
        <v>4100000</v>
      </c>
      <c r="B87" s="36" t="s">
        <v>61</v>
      </c>
      <c r="C87" s="44">
        <v>117168920.92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3">
        <f>SUM(C87+D87+E87+F87+G87+H87+I87+J87)</f>
        <v>117168920.92</v>
      </c>
      <c r="L87" s="5"/>
    </row>
    <row r="88" spans="1:12" ht="6.75" customHeight="1">
      <c r="A88" s="9"/>
      <c r="B88" s="36"/>
      <c r="C88" s="44"/>
      <c r="D88" s="44"/>
      <c r="E88" s="44"/>
      <c r="F88" s="44"/>
      <c r="G88" s="44"/>
      <c r="H88" s="44"/>
      <c r="I88" s="44"/>
      <c r="J88" s="44"/>
      <c r="K88" s="43"/>
      <c r="L88" s="5"/>
    </row>
    <row r="89" spans="1:12" ht="12.75">
      <c r="A89" s="9">
        <v>4110000</v>
      </c>
      <c r="B89" s="36" t="s">
        <v>67</v>
      </c>
      <c r="C89" s="44">
        <v>9864052.2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3">
        <f>SUM(C89+D89+E89+F89+G89+H89+I89+J89)</f>
        <v>9864052.2</v>
      </c>
      <c r="L89" s="5"/>
    </row>
    <row r="90" spans="1:12" ht="5.25" customHeight="1">
      <c r="A90" s="9"/>
      <c r="B90" s="36"/>
      <c r="C90" s="44"/>
      <c r="D90" s="44"/>
      <c r="E90" s="44"/>
      <c r="F90" s="44"/>
      <c r="G90" s="44"/>
      <c r="H90" s="44"/>
      <c r="I90" s="44"/>
      <c r="J90" s="44"/>
      <c r="K90" s="43"/>
      <c r="L90" s="5"/>
    </row>
    <row r="91" spans="1:12" ht="15" customHeight="1">
      <c r="A91" s="9" t="s">
        <v>79</v>
      </c>
      <c r="B91" s="36" t="s">
        <v>69</v>
      </c>
      <c r="C91" s="44">
        <v>4773669.17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3">
        <f>SUM(C91+D91+E91+F91+G91+H91+I91+J91)</f>
        <v>4773669.17</v>
      </c>
      <c r="L91" s="5"/>
    </row>
    <row r="92" spans="1:12" ht="6" customHeight="1">
      <c r="A92" s="9"/>
      <c r="B92" s="36"/>
      <c r="C92" s="44"/>
      <c r="D92" s="44"/>
      <c r="E92" s="44"/>
      <c r="F92" s="44"/>
      <c r="G92" s="44"/>
      <c r="H92" s="44"/>
      <c r="I92" s="44"/>
      <c r="J92" s="44"/>
      <c r="K92" s="43"/>
      <c r="L92" s="5"/>
    </row>
    <row r="93" spans="1:12" ht="13.5" customHeight="1">
      <c r="A93" s="9">
        <v>4130000</v>
      </c>
      <c r="B93" s="36" t="s">
        <v>72</v>
      </c>
      <c r="C93" s="44">
        <v>10180525.43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3">
        <f>SUM(C93+D93+E93+F93+G93+H93+I93+J93)</f>
        <v>10180525.43</v>
      </c>
      <c r="L93" s="5"/>
    </row>
    <row r="94" spans="1:12" ht="9" customHeight="1">
      <c r="A94" s="9"/>
      <c r="B94" s="36"/>
      <c r="C94" s="44"/>
      <c r="D94" s="44"/>
      <c r="E94" s="44"/>
      <c r="F94" s="44"/>
      <c r="G94" s="44"/>
      <c r="H94" s="44"/>
      <c r="I94" s="44"/>
      <c r="J94" s="44"/>
      <c r="K94" s="43"/>
      <c r="L94" s="5"/>
    </row>
    <row r="95" spans="1:12" ht="12.75" customHeight="1">
      <c r="A95" s="9">
        <v>4140000</v>
      </c>
      <c r="B95" s="36" t="s">
        <v>73</v>
      </c>
      <c r="C95" s="44">
        <v>28381090.49</v>
      </c>
      <c r="D95" s="44">
        <v>0</v>
      </c>
      <c r="E95" s="44">
        <v>67518.85</v>
      </c>
      <c r="F95" s="44">
        <v>2249479.11</v>
      </c>
      <c r="G95" s="44">
        <v>1154724.48</v>
      </c>
      <c r="H95" s="44">
        <v>2068620.95</v>
      </c>
      <c r="I95" s="44">
        <v>2368783</v>
      </c>
      <c r="J95" s="44">
        <v>981853.57</v>
      </c>
      <c r="K95" s="43">
        <f>SUM(C95+D95+E95+F95+G95+H95+I95+J95)</f>
        <v>37272070.45</v>
      </c>
      <c r="L95" s="5"/>
    </row>
    <row r="96" spans="1:12" ht="5.25" customHeight="1">
      <c r="A96" s="9"/>
      <c r="B96" s="36"/>
      <c r="C96" s="44"/>
      <c r="D96" s="44"/>
      <c r="E96" s="44"/>
      <c r="F96" s="44"/>
      <c r="G96" s="44"/>
      <c r="H96" s="44"/>
      <c r="I96" s="44"/>
      <c r="J96" s="44"/>
      <c r="K96" s="43"/>
      <c r="L96" s="5"/>
    </row>
    <row r="97" spans="1:12" ht="27">
      <c r="A97" s="9">
        <v>5000000</v>
      </c>
      <c r="B97" s="40" t="s">
        <v>29</v>
      </c>
      <c r="C97" s="44">
        <v>68189119.78</v>
      </c>
      <c r="D97" s="44">
        <v>3411978.93</v>
      </c>
      <c r="E97" s="44">
        <v>22249023.81</v>
      </c>
      <c r="F97" s="44">
        <v>12086090.5</v>
      </c>
      <c r="G97" s="44">
        <v>5810167</v>
      </c>
      <c r="H97" s="44">
        <v>4980377.01</v>
      </c>
      <c r="I97" s="44">
        <v>4536567.82</v>
      </c>
      <c r="J97" s="44">
        <v>2514027.23</v>
      </c>
      <c r="K97" s="43">
        <f>SUM(C97+D97+E97+F97+G97+H97+I97+J97)</f>
        <v>123777352.08000003</v>
      </c>
      <c r="L97" s="5"/>
    </row>
    <row r="98" spans="1:12" ht="7.5" customHeight="1">
      <c r="A98" s="9"/>
      <c r="B98" s="40"/>
      <c r="C98" s="44"/>
      <c r="D98" s="44"/>
      <c r="E98" s="44"/>
      <c r="F98" s="44"/>
      <c r="G98" s="44"/>
      <c r="H98" s="44"/>
      <c r="I98" s="44"/>
      <c r="J98" s="44"/>
      <c r="K98" s="43"/>
      <c r="L98" s="5"/>
    </row>
    <row r="99" spans="1:12" ht="13.5">
      <c r="A99" s="9" t="s">
        <v>92</v>
      </c>
      <c r="B99" s="40" t="s">
        <v>93</v>
      </c>
      <c r="C99" s="44">
        <v>9909243.35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3">
        <f>SUM(C99+D99+E99+F99+G99+H99+I99+J99)</f>
        <v>9909243.35</v>
      </c>
      <c r="L99" s="5"/>
    </row>
    <row r="100" spans="1:12" ht="12.75" customHeight="1">
      <c r="A100" s="67" t="s">
        <v>3</v>
      </c>
      <c r="B100" s="68"/>
      <c r="C100" s="58">
        <f>SUM(C8+C48++C75+C97+C69+C99)</f>
        <v>1086457183.681244</v>
      </c>
      <c r="D100" s="58">
        <f aca="true" t="shared" si="10" ref="D100:J100">SUM(D8+D48++D75+D97+D69+D99)</f>
        <v>145966904.23000002</v>
      </c>
      <c r="E100" s="58">
        <f t="shared" si="10"/>
        <v>187129731.66</v>
      </c>
      <c r="F100" s="58">
        <f t="shared" si="10"/>
        <v>174717366.2</v>
      </c>
      <c r="G100" s="58">
        <f t="shared" si="10"/>
        <v>63855429.339999996</v>
      </c>
      <c r="H100" s="58">
        <f t="shared" si="10"/>
        <v>91390234.30000001</v>
      </c>
      <c r="I100" s="58">
        <f t="shared" si="10"/>
        <v>54101796.28</v>
      </c>
      <c r="J100" s="58">
        <f t="shared" si="10"/>
        <v>26215643.560000002</v>
      </c>
      <c r="K100" s="59">
        <f>SUM(K8+K48++K75+K97+K69+K99)</f>
        <v>1829834289.2512438</v>
      </c>
      <c r="L100" s="5"/>
    </row>
    <row r="101" spans="2:11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2.75" customHeight="1">
      <c r="A102" s="65" t="s">
        <v>81</v>
      </c>
      <c r="B102" s="65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2.75" customHeight="1">
      <c r="A103" s="66" t="s">
        <v>82</v>
      </c>
      <c r="B103" s="66"/>
      <c r="C103" s="66"/>
      <c r="D103" s="66"/>
      <c r="E103" s="66"/>
      <c r="F103" s="66"/>
      <c r="G103" s="66"/>
      <c r="H103" s="66"/>
      <c r="I103" s="66"/>
      <c r="J103" s="19"/>
      <c r="K103" s="19"/>
    </row>
    <row r="104" spans="1:11" ht="12.75" customHeight="1">
      <c r="A104" s="63" t="s">
        <v>94</v>
      </c>
      <c r="B104" s="63"/>
      <c r="C104" s="20"/>
      <c r="D104" s="21"/>
      <c r="E104" s="22"/>
      <c r="F104" s="23"/>
      <c r="G104" s="23"/>
      <c r="H104" s="23"/>
      <c r="I104" s="21"/>
      <c r="J104" s="19"/>
      <c r="K104" s="19"/>
    </row>
    <row r="105" spans="1:11" ht="12.75" customHeight="1">
      <c r="A105" s="24" t="s">
        <v>95</v>
      </c>
      <c r="B105" s="25"/>
      <c r="C105" s="26"/>
      <c r="D105" s="21"/>
      <c r="E105" s="27"/>
      <c r="F105" s="21"/>
      <c r="G105" s="21"/>
      <c r="H105" s="21"/>
      <c r="I105" s="21"/>
      <c r="J105" s="17"/>
      <c r="K105" s="17"/>
    </row>
    <row r="106" spans="2:11" ht="12.75" customHeight="1">
      <c r="B106" s="16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ht="12.75" customHeight="1">
      <c r="B107" s="28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2:11" ht="12.75" customHeight="1">
      <c r="B108" s="16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ht="12.75" customHeight="1">
      <c r="B110" s="16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ht="12.75" customHeight="1">
      <c r="B112" s="16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ht="12.75" customHeight="1">
      <c r="B114" s="16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ht="12.75" customHeight="1">
      <c r="B116" s="28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2:11" ht="12.75" customHeight="1">
      <c r="B117" s="28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2:11" ht="12.75" customHeight="1">
      <c r="B118" s="28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2.75" customHeight="1">
      <c r="B119" s="16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ht="12.75" customHeight="1">
      <c r="B120" s="16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ht="12.7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ht="12.75" customHeight="1">
      <c r="B122" s="16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ht="12.7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 ht="12.75" customHeight="1">
      <c r="B124" s="16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 ht="12.75" customHeight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 customHeight="1"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ht="12.75" customHeight="1">
      <c r="B127" s="16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ht="12.75" customHeight="1">
      <c r="B128" s="16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 ht="12.75" customHeight="1">
      <c r="B129" s="16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 ht="12.75" customHeight="1">
      <c r="B130" s="16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2.75" customHeight="1">
      <c r="B131" s="16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ht="12.75" customHeight="1">
      <c r="B132" s="16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ht="12.75" customHeight="1">
      <c r="B133" s="16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ht="12.75" customHeight="1">
      <c r="B134" s="16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ht="12.75" customHeight="1">
      <c r="B135" s="16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ht="12.75" customHeight="1">
      <c r="B136" s="16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ht="12.75" customHeight="1">
      <c r="B137" s="16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ht="12.75" customHeight="1">
      <c r="B138" s="16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ht="12.75" customHeight="1">
      <c r="B139" s="16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ht="12.75" customHeight="1">
      <c r="B140" s="16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2:11" ht="12.75" customHeight="1">
      <c r="B141" s="16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2:11" ht="12.75" customHeight="1">
      <c r="B142" s="16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2:11" ht="12.75" customHeight="1">
      <c r="B143" s="16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 ht="12.75" customHeight="1">
      <c r="B144" s="16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2:11" ht="12.75" customHeight="1">
      <c r="B145" s="16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2:11" ht="12.75" customHeight="1">
      <c r="B146" s="16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2:11" ht="12.75" customHeight="1">
      <c r="B147" s="16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2:11" ht="12.75" customHeight="1">
      <c r="B148" s="16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2:11" ht="12.75" customHeight="1">
      <c r="B149" s="16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2:11" ht="12.75" customHeight="1">
      <c r="B150" s="28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2:11" ht="12.75" customHeight="1">
      <c r="B151" s="16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2:11" ht="12.75" customHeight="1">
      <c r="B152" s="16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2:11" ht="12.75" customHeight="1">
      <c r="B153" s="16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2:11" ht="12.75" customHeight="1">
      <c r="B154" s="16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2:11" ht="12.75" customHeight="1">
      <c r="B155" s="16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2:11" ht="12.75" customHeight="1">
      <c r="B156" s="16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2:11" ht="12.75" customHeight="1">
      <c r="B157" s="16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2:11" ht="12.75" customHeight="1">
      <c r="B158" s="16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2:11" ht="12.75" customHeight="1">
      <c r="B159" s="16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2:11" ht="12.75" customHeight="1">
      <c r="B160" s="16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2:11" ht="12.75" customHeight="1">
      <c r="B161" s="16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2:11" ht="12.75" customHeight="1">
      <c r="B162" s="16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2:11" ht="12.75" customHeight="1">
      <c r="B163" s="16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2:11" ht="12.75" customHeight="1">
      <c r="B164" s="16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2:11" ht="12.75" customHeight="1">
      <c r="B165" s="16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2:11" ht="12.75" customHeight="1">
      <c r="B166" s="16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2:11" ht="12.75" customHeight="1">
      <c r="B167" s="16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2:11" ht="12.75" customHeight="1">
      <c r="B168" s="16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 ht="12.75" customHeight="1">
      <c r="B169" s="16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2:11" ht="12.75" customHeight="1">
      <c r="B170" s="16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2:11" ht="12.75" customHeight="1">
      <c r="B171" s="16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2:11" ht="12.75" customHeight="1">
      <c r="B172" s="28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2:11" ht="12.75" customHeight="1">
      <c r="B173" s="28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2:11" ht="12.75" customHeight="1">
      <c r="B174" s="16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2:11" ht="12.75" customHeight="1">
      <c r="B175" s="16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2:11" ht="12.75" customHeight="1"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 customHeight="1"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ht="12.75" customHeight="1">
      <c r="B178" s="16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ht="12.75" customHeight="1">
      <c r="B179" s="16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ht="12.75" customHeight="1">
      <c r="B180" s="16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ht="12.75" customHeight="1">
      <c r="B181" s="16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2.75" customHeight="1">
      <c r="B182" s="16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ht="12.75" customHeight="1">
      <c r="B183" s="16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ht="12.75" customHeight="1">
      <c r="B184" s="16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ht="12.75" customHeight="1">
      <c r="B185" s="16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ht="12.75" customHeight="1">
      <c r="B186" s="16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ht="12.75" customHeight="1">
      <c r="B187" s="16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ht="12.75" customHeight="1">
      <c r="B188" s="16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ht="12.75" customHeight="1">
      <c r="B189" s="16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ht="12.75" customHeight="1">
      <c r="B190" s="16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ht="12.75" customHeight="1">
      <c r="B191" s="16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ht="12.75" customHeight="1">
      <c r="B192" s="16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ht="12.75" customHeight="1">
      <c r="B193" s="16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ht="12.75" customHeight="1">
      <c r="B194" s="28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2:11" ht="12.75" customHeight="1">
      <c r="B195" s="28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2:11" ht="12.75" customHeight="1">
      <c r="B196" s="28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2:11" ht="12.75" customHeight="1">
      <c r="B197" s="28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2:11" ht="12.75" customHeight="1">
      <c r="B198" s="16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2:11" ht="12.75" customHeight="1">
      <c r="B199" s="16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2:11" ht="12.75" customHeight="1">
      <c r="B200" s="16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2:11" ht="12.75" customHeight="1">
      <c r="B201" s="16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2.75" customHeight="1">
      <c r="B202" s="16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2:11" ht="12.75" customHeight="1">
      <c r="B203" s="28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2:11" ht="12.75" customHeight="1">
      <c r="B204" s="28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2:11" ht="12.75" customHeight="1">
      <c r="B205" s="28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2:11" ht="12.75" customHeight="1">
      <c r="B206" s="16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2:11" ht="12.75" customHeight="1">
      <c r="B207" s="16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2:11" ht="12.75" customHeight="1">
      <c r="B208" s="16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2:11" ht="12.75" customHeight="1">
      <c r="B209" s="16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2:11" ht="12.75" customHeight="1">
      <c r="B210" s="28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2:11" ht="12.75" customHeight="1">
      <c r="B211" s="28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2:11" ht="12.75" customHeight="1">
      <c r="B212" s="16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2:11" ht="12.75" customHeight="1">
      <c r="B213" s="30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2:11" ht="12.75" customHeight="1">
      <c r="B214" s="30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2:11" ht="12.75" customHeight="1">
      <c r="B215" s="30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2:11" ht="12.75" customHeight="1">
      <c r="B216" s="30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2:11" ht="12.75" customHeight="1">
      <c r="B217" s="28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2:11" ht="12.75" customHeight="1">
      <c r="B218" s="31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2:11" ht="12.75" customHeight="1">
      <c r="B219" s="32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2:11" ht="12.75" customHeight="1">
      <c r="B220" s="28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2:11" ht="12.75" customHeight="1">
      <c r="B221" s="28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2:11" ht="12.75" customHeight="1">
      <c r="B222" s="28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2:11" ht="12.75" customHeight="1">
      <c r="B223" s="28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2:11" ht="12.75" customHeight="1">
      <c r="B224" s="16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2:11" ht="12.75" customHeight="1">
      <c r="B225" s="16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2:11" ht="12.75" customHeight="1">
      <c r="B226" s="16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2:11" ht="12.75" customHeight="1">
      <c r="B227" s="16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2:11" ht="12.75" customHeight="1">
      <c r="B228" s="16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2:11" ht="12.75" customHeight="1">
      <c r="B229" s="16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2:11" ht="12.75" customHeight="1">
      <c r="B230" s="16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2:11" ht="12.75" customHeight="1">
      <c r="B231" s="16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2:11" ht="12.75" customHeight="1">
      <c r="B232" s="16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2:11" ht="12.75" customHeight="1">
      <c r="B233" s="28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2:11" ht="12.75" customHeight="1">
      <c r="B234" s="28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2:11" ht="12.75" customHeight="1">
      <c r="B235" s="16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2:11" ht="12.75" customHeight="1">
      <c r="B236" s="16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2:11" ht="12.75" customHeight="1">
      <c r="B237" s="16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2:11" ht="12.75" customHeight="1">
      <c r="B238" s="28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2:11" ht="12.75" customHeight="1">
      <c r="B239" s="28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2:11" ht="12.75" customHeight="1">
      <c r="B240" s="28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2:11" ht="12.75" customHeight="1">
      <c r="B241" s="28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2:11" ht="12.75" customHeight="1">
      <c r="B242" s="28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2:11" ht="12.75" customHeight="1">
      <c r="B243" s="16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2:11" ht="12.75" customHeight="1">
      <c r="B244" s="28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2:11" ht="12.75" customHeight="1">
      <c r="B245" s="16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2:11" ht="12.75" customHeight="1">
      <c r="B246" s="16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2:11" ht="12.75" customHeight="1">
      <c r="B247" s="16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2:11" ht="12.75" customHeight="1">
      <c r="B248" s="16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2:11" ht="12.75" customHeight="1">
      <c r="B249" s="16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2:11" ht="12.75" customHeight="1">
      <c r="B250" s="16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2:11" ht="12.75" customHeight="1">
      <c r="B251" s="16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2:11" ht="12.75" customHeight="1">
      <c r="B252" s="16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2:11" ht="12.75" customHeight="1">
      <c r="B253" s="16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2:11" ht="12.75" customHeight="1">
      <c r="B254" s="16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2:11" ht="12.75" customHeight="1">
      <c r="B255" s="16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2:11" ht="12.75" customHeight="1">
      <c r="B256" s="16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2:11" ht="12.75" customHeight="1">
      <c r="B257" s="16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2:11" ht="12.75" customHeight="1">
      <c r="B258" s="16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2:11" ht="12.75" customHeight="1">
      <c r="B259" s="16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2:11" ht="12.75" customHeight="1">
      <c r="B260" s="16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2:11" ht="12.75" customHeight="1">
      <c r="B261" s="16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2:11" ht="12.75" customHeight="1">
      <c r="B262" s="16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2:11" ht="12.75" customHeight="1">
      <c r="B263" s="28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2:11" ht="12.75" customHeight="1">
      <c r="B264" s="16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2:11" ht="12.75" customHeight="1">
      <c r="B265" s="16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2:11" ht="12.75" customHeight="1">
      <c r="B266" s="30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2:11" ht="12.75" customHeight="1">
      <c r="B267" s="16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2:11" ht="12.75" customHeight="1">
      <c r="B268" s="16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2:11" ht="12.75" customHeight="1">
      <c r="B269" s="16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2:11" ht="12.75" customHeight="1">
      <c r="B270" s="16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2:11" ht="12.75" customHeight="1">
      <c r="B271" s="16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2:11" ht="12.75" customHeight="1">
      <c r="B272" s="16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2:11" ht="12.75" customHeight="1">
      <c r="B273" s="16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2:11" ht="12.75" customHeight="1">
      <c r="B274" s="16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2:11" ht="12.75" customHeight="1">
      <c r="B275" s="28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2:11" ht="12.75" customHeight="1">
      <c r="B276" s="16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2:11" ht="12.75" customHeight="1">
      <c r="B277" s="16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2:11" ht="12.75" customHeight="1">
      <c r="B278" s="16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2:11" ht="12.75" customHeight="1">
      <c r="B279" s="28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2:11" ht="12.75" customHeight="1">
      <c r="B280" s="28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2:11" ht="12.75" customHeight="1">
      <c r="B281" s="16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2:11" ht="12.75" customHeight="1">
      <c r="B282" s="28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2:11" ht="12.75" customHeight="1">
      <c r="B283" s="16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2:11" ht="12.75" customHeight="1">
      <c r="B284" s="16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2:11" ht="12.75" customHeight="1">
      <c r="B285" s="16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2:11" ht="12.75" customHeight="1">
      <c r="B286" s="16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2:11" ht="12.75" customHeight="1">
      <c r="B287" s="16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2:11" ht="12.75" customHeight="1">
      <c r="B288" s="16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2:11" ht="12.75" customHeight="1">
      <c r="B289" s="16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2:11" ht="12.75" customHeight="1">
      <c r="B290" s="16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2:11" ht="12.75" customHeight="1">
      <c r="B291" s="16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2:11" ht="12.75" customHeight="1">
      <c r="B292" s="16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2:11" ht="12.75" customHeight="1">
      <c r="B293" s="16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2:11" ht="12.75" customHeight="1">
      <c r="B294" s="16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2:11" ht="12.75" customHeight="1">
      <c r="B295" s="16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2:11" ht="12.75" customHeight="1">
      <c r="B296" s="16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2:11" ht="12.75" customHeight="1">
      <c r="B297" s="16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2:11" ht="12.75" customHeight="1">
      <c r="B298" s="16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2:11" ht="12.75" customHeight="1">
      <c r="B299" s="16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2:11" ht="12.75" customHeight="1">
      <c r="B300" s="16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2:11" ht="12.75" customHeight="1">
      <c r="B301" s="16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2:11" ht="12.75" customHeight="1">
      <c r="B302" s="16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2:11" ht="12.75" customHeight="1">
      <c r="B303" s="16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2:11" ht="12.75" customHeight="1">
      <c r="B304" s="16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2:11" ht="12.75" customHeight="1">
      <c r="B305" s="16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2:11" ht="12.75" customHeight="1">
      <c r="B306" s="16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2:11" ht="12.75" customHeight="1">
      <c r="B307" s="16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2:11" ht="12.75" customHeight="1">
      <c r="B308" s="16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2:11" ht="12.75" customHeight="1">
      <c r="B309" s="16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2:11" ht="12.75" customHeight="1">
      <c r="B310" s="16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2:11" ht="12.75" customHeight="1">
      <c r="B311" s="16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2:11" ht="12.75" customHeight="1">
      <c r="B312" s="16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2:11" ht="12.75" customHeight="1">
      <c r="B313" s="16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2:11" ht="12.75" customHeight="1">
      <c r="B314" s="16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2:11" ht="12.75" customHeight="1">
      <c r="B315" s="16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2:11" ht="12.75" customHeight="1">
      <c r="B316" s="28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2:11" ht="12.75" customHeight="1">
      <c r="B317" s="16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2:11" ht="12.75" customHeight="1">
      <c r="B318" s="16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2:11" ht="12.75" customHeight="1">
      <c r="B319" s="16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2:11" ht="12.75" customHeight="1">
      <c r="B320" s="16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2:11" ht="12.75" customHeight="1">
      <c r="B321" s="16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2:11" ht="12.75" customHeight="1">
      <c r="B322" s="28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2:11" ht="12.75" customHeight="1">
      <c r="B323" s="16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2:11" ht="12.75" customHeight="1">
      <c r="B324" s="28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2:11" ht="12.75" customHeight="1">
      <c r="B325" s="28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2:11" ht="12.75" customHeight="1">
      <c r="B326" s="28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2:11" ht="12.75" customHeight="1">
      <c r="B327" s="28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2:11" ht="12.75" customHeight="1">
      <c r="B328" s="28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2:11" ht="12.75" customHeight="1">
      <c r="B329" s="28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2:11" ht="12.75" customHeight="1">
      <c r="B330" s="28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2:11" ht="12.75" customHeight="1">
      <c r="B331" s="28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2:11" ht="12.75" customHeight="1">
      <c r="B332" s="28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2:11" ht="12.75" customHeight="1">
      <c r="B333" s="28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2:11" ht="12.75" customHeight="1">
      <c r="B334" s="28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2:11" ht="12.75" customHeight="1">
      <c r="B335" s="28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2:11" ht="12.75" customHeight="1">
      <c r="B336" s="28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2:11" ht="12.75" customHeight="1">
      <c r="B337" s="28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2:11" ht="12.75" customHeight="1">
      <c r="B338" s="28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2:11" ht="12.75" customHeight="1">
      <c r="B339" s="28"/>
      <c r="C339" s="29"/>
      <c r="D339" s="29"/>
      <c r="E339" s="29"/>
      <c r="F339" s="29"/>
      <c r="G339" s="29"/>
      <c r="H339" s="29"/>
      <c r="I339" s="29"/>
      <c r="J339" s="29"/>
      <c r="K339" s="29"/>
    </row>
    <row r="340" spans="2:11" ht="12.75" customHeight="1">
      <c r="B340" s="16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2:11" ht="12.75" customHeight="1">
      <c r="B341" s="16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2:11" ht="12.75" customHeight="1">
      <c r="B342" s="16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2:11" ht="12.75" customHeight="1">
      <c r="B343" s="16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2:11" ht="12.75" customHeight="1">
      <c r="B344" s="16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2:11" ht="12.75" customHeight="1">
      <c r="B345" s="16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2:11" ht="12.75" customHeight="1">
      <c r="B346" s="28"/>
      <c r="C346" s="29"/>
      <c r="D346" s="29"/>
      <c r="E346" s="29"/>
      <c r="F346" s="29"/>
      <c r="G346" s="29"/>
      <c r="H346" s="29"/>
      <c r="I346" s="29"/>
      <c r="J346" s="29"/>
      <c r="K346" s="29"/>
    </row>
    <row r="347" spans="2:11" ht="12.75" customHeight="1">
      <c r="B347" s="28"/>
      <c r="C347" s="29"/>
      <c r="D347" s="29"/>
      <c r="E347" s="29"/>
      <c r="F347" s="29"/>
      <c r="G347" s="29"/>
      <c r="H347" s="29"/>
      <c r="I347" s="29"/>
      <c r="J347" s="29"/>
      <c r="K347" s="29"/>
    </row>
    <row r="348" spans="2:11" ht="12.75" customHeight="1">
      <c r="B348" s="28"/>
      <c r="C348" s="29"/>
      <c r="D348" s="29"/>
      <c r="E348" s="29"/>
      <c r="F348" s="29"/>
      <c r="G348" s="29"/>
      <c r="H348" s="29"/>
      <c r="I348" s="29"/>
      <c r="J348" s="29"/>
      <c r="K348" s="29"/>
    </row>
    <row r="349" spans="2:11" ht="12.75" customHeight="1">
      <c r="B349" s="28"/>
      <c r="C349" s="29"/>
      <c r="D349" s="29"/>
      <c r="E349" s="29"/>
      <c r="F349" s="29"/>
      <c r="G349" s="29"/>
      <c r="H349" s="29"/>
      <c r="I349" s="29"/>
      <c r="J349" s="29"/>
      <c r="K349" s="29"/>
    </row>
    <row r="350" spans="2:11" ht="12.75" customHeight="1">
      <c r="B350" s="28"/>
      <c r="C350" s="29"/>
      <c r="D350" s="29"/>
      <c r="E350" s="29"/>
      <c r="F350" s="29"/>
      <c r="G350" s="29"/>
      <c r="H350" s="29"/>
      <c r="I350" s="29"/>
      <c r="J350" s="29"/>
      <c r="K350" s="29"/>
    </row>
    <row r="351" spans="2:11" ht="12.75" customHeight="1">
      <c r="B351" s="16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2:11" ht="12.75" customHeight="1">
      <c r="B352" s="16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2:11" ht="12.75" customHeight="1">
      <c r="B353" s="28"/>
      <c r="C353" s="29"/>
      <c r="D353" s="29"/>
      <c r="E353" s="29"/>
      <c r="F353" s="29"/>
      <c r="G353" s="29"/>
      <c r="H353" s="29"/>
      <c r="I353" s="29"/>
      <c r="J353" s="29"/>
      <c r="K353" s="29"/>
    </row>
    <row r="354" spans="2:11" ht="12.75" customHeight="1">
      <c r="B354" s="16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2:11" ht="12.75" customHeight="1">
      <c r="B355" s="16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2:11" ht="12.75" customHeight="1">
      <c r="B356" s="16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2:11" ht="12.75" customHeight="1">
      <c r="B357" s="28"/>
      <c r="C357" s="29"/>
      <c r="D357" s="29"/>
      <c r="E357" s="29"/>
      <c r="F357" s="29"/>
      <c r="G357" s="29"/>
      <c r="H357" s="29"/>
      <c r="I357" s="29"/>
      <c r="J357" s="29"/>
      <c r="K357" s="29"/>
    </row>
    <row r="358" spans="2:11" ht="12.75" customHeight="1">
      <c r="B358" s="28"/>
      <c r="C358" s="29"/>
      <c r="D358" s="29"/>
      <c r="E358" s="29"/>
      <c r="F358" s="29"/>
      <c r="G358" s="29"/>
      <c r="H358" s="29"/>
      <c r="I358" s="29"/>
      <c r="J358" s="29"/>
      <c r="K358" s="29"/>
    </row>
    <row r="359" spans="2:11" ht="12.75" customHeight="1">
      <c r="B359" s="16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2:11" ht="12.75" customHeight="1">
      <c r="B360" s="30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2:11" ht="12.75" customHeight="1">
      <c r="B361" s="30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2:11" ht="12.75" customHeight="1">
      <c r="B362" s="30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2:11" ht="12.75" customHeight="1">
      <c r="B363" s="30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2:11" ht="12.75" customHeight="1">
      <c r="B364" s="28"/>
      <c r="C364" s="29"/>
      <c r="D364" s="29"/>
      <c r="E364" s="29"/>
      <c r="F364" s="29"/>
      <c r="G364" s="29"/>
      <c r="H364" s="29"/>
      <c r="I364" s="29"/>
      <c r="J364" s="29"/>
      <c r="K364" s="29"/>
    </row>
    <row r="365" spans="2:11" ht="12.75" customHeight="1">
      <c r="B365" s="31"/>
      <c r="C365" s="29"/>
      <c r="D365" s="29"/>
      <c r="E365" s="29"/>
      <c r="F365" s="29"/>
      <c r="G365" s="29"/>
      <c r="H365" s="29"/>
      <c r="I365" s="29"/>
      <c r="J365" s="29"/>
      <c r="K365" s="29"/>
    </row>
    <row r="366" spans="2:11" ht="12.75" customHeight="1">
      <c r="B366" s="32"/>
      <c r="C366" s="29"/>
      <c r="D366" s="29"/>
      <c r="E366" s="29"/>
      <c r="F366" s="29"/>
      <c r="G366" s="29"/>
      <c r="H366" s="29"/>
      <c r="I366" s="29"/>
      <c r="J366" s="29"/>
      <c r="K366" s="29"/>
    </row>
    <row r="367" spans="2:11" ht="12.75" customHeight="1">
      <c r="B367" s="28"/>
      <c r="C367" s="29"/>
      <c r="D367" s="29"/>
      <c r="E367" s="29"/>
      <c r="F367" s="29"/>
      <c r="G367" s="29"/>
      <c r="H367" s="29"/>
      <c r="I367" s="29"/>
      <c r="J367" s="29"/>
      <c r="K367" s="29"/>
    </row>
    <row r="368" spans="2:11" ht="12.75" customHeight="1">
      <c r="B368" s="16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2:11" ht="12.75" customHeight="1">
      <c r="B369" s="16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2:11" ht="12.75" customHeight="1">
      <c r="B370" s="16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2:11" ht="12.75" customHeight="1">
      <c r="B371" s="16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2:11" ht="12.75" customHeight="1">
      <c r="B372" s="16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2:11" ht="12.75" customHeight="1">
      <c r="B373" s="16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2:11" ht="12.75" customHeight="1">
      <c r="B374" s="16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2:11" ht="12.75" customHeight="1">
      <c r="B375" s="16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2:11" ht="12.75" customHeight="1">
      <c r="B376" s="16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2:11" ht="12.75" customHeight="1">
      <c r="B377" s="16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2:11" ht="12.75" customHeight="1">
      <c r="B378" s="16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2:11" ht="12.75" customHeight="1">
      <c r="B379" s="16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2:11" ht="12.75" customHeight="1">
      <c r="B380" s="16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2:11" ht="12.75" customHeight="1">
      <c r="B381" s="16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2:11" ht="12.75" customHeight="1">
      <c r="B382" s="16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2:11" ht="12.75" customHeight="1">
      <c r="B383" s="16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2:11" ht="12.75" customHeight="1">
      <c r="B384" s="28"/>
      <c r="C384" s="29"/>
      <c r="D384" s="29"/>
      <c r="E384" s="29"/>
      <c r="F384" s="29"/>
      <c r="G384" s="29"/>
      <c r="H384" s="29"/>
      <c r="I384" s="29"/>
      <c r="J384" s="29"/>
      <c r="K384" s="29"/>
    </row>
    <row r="385" spans="2:11" ht="12.75" customHeight="1">
      <c r="B385" s="28"/>
      <c r="C385" s="29"/>
      <c r="D385" s="29"/>
      <c r="E385" s="29"/>
      <c r="F385" s="29"/>
      <c r="G385" s="29"/>
      <c r="H385" s="29"/>
      <c r="I385" s="29"/>
      <c r="J385" s="29"/>
      <c r="K385" s="29"/>
    </row>
    <row r="386" spans="2:11" ht="12.75" customHeight="1">
      <c r="B386" s="16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2:11" ht="12.75" customHeight="1">
      <c r="B387" s="16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2:11" ht="12.75" customHeight="1">
      <c r="B388" s="16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2:11" ht="12.75" customHeight="1">
      <c r="B389" s="16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2:11" ht="12.75" customHeight="1">
      <c r="B390" s="16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2:11" ht="12.75" customHeight="1">
      <c r="B391" s="16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2:11" ht="12.75" customHeight="1">
      <c r="B392" s="16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2:11" ht="12.75" customHeight="1">
      <c r="B393" s="16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2:11" ht="12.75" customHeight="1">
      <c r="B394" s="16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2:11" ht="12.75" customHeight="1">
      <c r="B395" s="16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2:11" ht="12.75" customHeight="1">
      <c r="B396" s="16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2:11" ht="12.75" customHeight="1">
      <c r="B397" s="16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2:11" ht="12.75" customHeight="1">
      <c r="B398" s="16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2:11" ht="12.75" customHeight="1">
      <c r="B399" s="16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2:11" ht="12.75" customHeight="1">
      <c r="B400" s="16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2:11" ht="12.75" customHeight="1">
      <c r="B401" s="16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2:11" ht="12.75" customHeight="1">
      <c r="B402" s="16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2:11" ht="12.75" customHeight="1">
      <c r="B403" s="16"/>
      <c r="C403" s="17"/>
      <c r="D403" s="17"/>
      <c r="E403" s="17"/>
      <c r="F403" s="17"/>
      <c r="G403" s="17"/>
      <c r="H403" s="17"/>
      <c r="I403" s="17"/>
      <c r="J403" s="17"/>
      <c r="K403" s="17"/>
    </row>
    <row r="404" spans="2:11" ht="12.75" customHeight="1">
      <c r="B404" s="16"/>
      <c r="C404" s="17"/>
      <c r="D404" s="17"/>
      <c r="E404" s="17"/>
      <c r="F404" s="17"/>
      <c r="G404" s="17"/>
      <c r="H404" s="17"/>
      <c r="I404" s="17"/>
      <c r="J404" s="17"/>
      <c r="K404" s="17"/>
    </row>
    <row r="405" spans="2:11" ht="12.75" customHeight="1">
      <c r="B405" s="16"/>
      <c r="C405" s="17"/>
      <c r="D405" s="17"/>
      <c r="E405" s="17"/>
      <c r="F405" s="17"/>
      <c r="G405" s="17"/>
      <c r="H405" s="17"/>
      <c r="I405" s="17"/>
      <c r="J405" s="17"/>
      <c r="K405" s="17"/>
    </row>
    <row r="406" spans="2:11" ht="12.75" customHeight="1">
      <c r="B406" s="16"/>
      <c r="C406" s="17"/>
      <c r="D406" s="17"/>
      <c r="E406" s="17"/>
      <c r="F406" s="17"/>
      <c r="G406" s="17"/>
      <c r="H406" s="17"/>
      <c r="I406" s="17"/>
      <c r="J406" s="17"/>
      <c r="K406" s="17"/>
    </row>
    <row r="407" spans="2:11" ht="12.75" customHeight="1">
      <c r="B407" s="16"/>
      <c r="C407" s="17"/>
      <c r="D407" s="17"/>
      <c r="E407" s="17"/>
      <c r="F407" s="17"/>
      <c r="G407" s="17"/>
      <c r="H407" s="17"/>
      <c r="I407" s="17"/>
      <c r="J407" s="17"/>
      <c r="K407" s="17"/>
    </row>
    <row r="408" spans="2:11" ht="12.75" customHeight="1">
      <c r="B408" s="16"/>
      <c r="C408" s="17"/>
      <c r="D408" s="17"/>
      <c r="E408" s="17"/>
      <c r="F408" s="17"/>
      <c r="G408" s="17"/>
      <c r="H408" s="17"/>
      <c r="I408" s="17"/>
      <c r="J408" s="17"/>
      <c r="K408" s="17"/>
    </row>
    <row r="409" spans="2:11" ht="12.75" customHeight="1">
      <c r="B409" s="16"/>
      <c r="C409" s="17"/>
      <c r="D409" s="17"/>
      <c r="E409" s="17"/>
      <c r="F409" s="17"/>
      <c r="G409" s="17"/>
      <c r="H409" s="17"/>
      <c r="I409" s="17"/>
      <c r="J409" s="17"/>
      <c r="K409" s="17"/>
    </row>
    <row r="410" spans="2:11" ht="12.75" customHeight="1">
      <c r="B410" s="16"/>
      <c r="C410" s="17"/>
      <c r="D410" s="17"/>
      <c r="E410" s="17"/>
      <c r="F410" s="17"/>
      <c r="G410" s="17"/>
      <c r="H410" s="17"/>
      <c r="I410" s="17"/>
      <c r="J410" s="17"/>
      <c r="K410" s="17"/>
    </row>
    <row r="411" spans="2:11" ht="12.75" customHeight="1">
      <c r="B411" s="16"/>
      <c r="C411" s="17"/>
      <c r="D411" s="17"/>
      <c r="E411" s="17"/>
      <c r="F411" s="17"/>
      <c r="G411" s="17"/>
      <c r="H411" s="17"/>
      <c r="I411" s="17"/>
      <c r="J411" s="17"/>
      <c r="K411" s="17"/>
    </row>
    <row r="412" spans="2:11" ht="12.75" customHeight="1">
      <c r="B412" s="16"/>
      <c r="C412" s="17"/>
      <c r="D412" s="17"/>
      <c r="E412" s="17"/>
      <c r="F412" s="17"/>
      <c r="G412" s="17"/>
      <c r="H412" s="17"/>
      <c r="I412" s="17"/>
      <c r="J412" s="17"/>
      <c r="K412" s="17"/>
    </row>
    <row r="413" spans="2:11" ht="12.75" customHeight="1">
      <c r="B413" s="16"/>
      <c r="C413" s="17"/>
      <c r="D413" s="17"/>
      <c r="E413" s="17"/>
      <c r="F413" s="17"/>
      <c r="G413" s="17"/>
      <c r="H413" s="17"/>
      <c r="I413" s="17"/>
      <c r="J413" s="17"/>
      <c r="K413" s="17"/>
    </row>
    <row r="414" spans="2:11" ht="12.75" customHeight="1">
      <c r="B414" s="16"/>
      <c r="C414" s="17"/>
      <c r="D414" s="17"/>
      <c r="E414" s="17"/>
      <c r="F414" s="17"/>
      <c r="G414" s="17"/>
      <c r="H414" s="17"/>
      <c r="I414" s="17"/>
      <c r="J414" s="17"/>
      <c r="K414" s="17"/>
    </row>
    <row r="415" spans="2:11" ht="12.75" customHeight="1">
      <c r="B415" s="16"/>
      <c r="C415" s="17"/>
      <c r="D415" s="17"/>
      <c r="E415" s="17"/>
      <c r="F415" s="17"/>
      <c r="G415" s="17"/>
      <c r="H415" s="17"/>
      <c r="I415" s="17"/>
      <c r="J415" s="17"/>
      <c r="K415" s="17"/>
    </row>
    <row r="416" spans="2:11" ht="12.75" customHeight="1">
      <c r="B416" s="16"/>
      <c r="C416" s="17"/>
      <c r="D416" s="17"/>
      <c r="E416" s="17"/>
      <c r="F416" s="17"/>
      <c r="G416" s="17"/>
      <c r="H416" s="17"/>
      <c r="I416" s="17"/>
      <c r="J416" s="17"/>
      <c r="K416" s="17"/>
    </row>
    <row r="417" spans="2:11" ht="12.75" customHeight="1">
      <c r="B417" s="16"/>
      <c r="C417" s="17"/>
      <c r="D417" s="17"/>
      <c r="E417" s="17"/>
      <c r="F417" s="17"/>
      <c r="G417" s="17"/>
      <c r="H417" s="17"/>
      <c r="I417" s="17"/>
      <c r="J417" s="17"/>
      <c r="K417" s="17"/>
    </row>
    <row r="418" spans="2:11" ht="12.75" customHeight="1">
      <c r="B418" s="16"/>
      <c r="C418" s="17"/>
      <c r="D418" s="17"/>
      <c r="E418" s="17"/>
      <c r="F418" s="17"/>
      <c r="G418" s="17"/>
      <c r="H418" s="17"/>
      <c r="I418" s="17"/>
      <c r="J418" s="17"/>
      <c r="K418" s="17"/>
    </row>
    <row r="419" spans="2:11" ht="12.75" customHeight="1">
      <c r="B419" s="16"/>
      <c r="C419" s="17"/>
      <c r="D419" s="17"/>
      <c r="E419" s="17"/>
      <c r="F419" s="17"/>
      <c r="G419" s="17"/>
      <c r="H419" s="17"/>
      <c r="I419" s="17"/>
      <c r="J419" s="17"/>
      <c r="K419" s="17"/>
    </row>
    <row r="420" spans="2:11" ht="12.75" customHeight="1">
      <c r="B420" s="16"/>
      <c r="C420" s="17"/>
      <c r="D420" s="17"/>
      <c r="E420" s="17"/>
      <c r="F420" s="17"/>
      <c r="G420" s="17"/>
      <c r="H420" s="17"/>
      <c r="I420" s="17"/>
      <c r="J420" s="17"/>
      <c r="K420" s="17"/>
    </row>
    <row r="421" spans="2:11" ht="12.75" customHeight="1">
      <c r="B421" s="16"/>
      <c r="C421" s="17"/>
      <c r="D421" s="17"/>
      <c r="E421" s="17"/>
      <c r="F421" s="17"/>
      <c r="G421" s="17"/>
      <c r="H421" s="17"/>
      <c r="I421" s="17"/>
      <c r="J421" s="17"/>
      <c r="K421" s="17"/>
    </row>
    <row r="422" spans="2:11" ht="12.75" customHeight="1">
      <c r="B422" s="16"/>
      <c r="C422" s="17"/>
      <c r="D422" s="17"/>
      <c r="E422" s="17"/>
      <c r="F422" s="17"/>
      <c r="G422" s="17"/>
      <c r="H422" s="17"/>
      <c r="I422" s="17"/>
      <c r="J422" s="17"/>
      <c r="K422" s="17"/>
    </row>
    <row r="423" spans="2:11" ht="12.75" customHeight="1">
      <c r="B423" s="16"/>
      <c r="C423" s="17"/>
      <c r="D423" s="17"/>
      <c r="E423" s="17"/>
      <c r="F423" s="17"/>
      <c r="G423" s="17"/>
      <c r="H423" s="17"/>
      <c r="I423" s="17"/>
      <c r="J423" s="17"/>
      <c r="K423" s="17"/>
    </row>
    <row r="424" spans="2:11" ht="12.75" customHeight="1">
      <c r="B424" s="16"/>
      <c r="C424" s="17"/>
      <c r="D424" s="17"/>
      <c r="E424" s="17"/>
      <c r="F424" s="17"/>
      <c r="G424" s="17"/>
      <c r="H424" s="17"/>
      <c r="I424" s="17"/>
      <c r="J424" s="17"/>
      <c r="K424" s="17"/>
    </row>
    <row r="425" spans="2:11" ht="12.75" customHeight="1">
      <c r="B425" s="16"/>
      <c r="C425" s="17"/>
      <c r="D425" s="17"/>
      <c r="E425" s="17"/>
      <c r="F425" s="17"/>
      <c r="G425" s="17"/>
      <c r="H425" s="17"/>
      <c r="I425" s="17"/>
      <c r="J425" s="17"/>
      <c r="K425" s="17"/>
    </row>
    <row r="426" spans="2:11" ht="12.75" customHeight="1">
      <c r="B426" s="16"/>
      <c r="C426" s="17"/>
      <c r="D426" s="17"/>
      <c r="E426" s="17"/>
      <c r="F426" s="17"/>
      <c r="G426" s="17"/>
      <c r="H426" s="17"/>
      <c r="I426" s="17"/>
      <c r="J426" s="17"/>
      <c r="K426" s="17"/>
    </row>
    <row r="427" spans="2:11" ht="12.75" customHeight="1">
      <c r="B427" s="16"/>
      <c r="C427" s="17"/>
      <c r="D427" s="17"/>
      <c r="E427" s="17"/>
      <c r="F427" s="17"/>
      <c r="G427" s="17"/>
      <c r="H427" s="17"/>
      <c r="I427" s="17"/>
      <c r="J427" s="17"/>
      <c r="K427" s="17"/>
    </row>
    <row r="428" spans="2:11" ht="12.75" customHeight="1">
      <c r="B428" s="16"/>
      <c r="C428" s="17"/>
      <c r="D428" s="17"/>
      <c r="E428" s="17"/>
      <c r="F428" s="17"/>
      <c r="G428" s="17"/>
      <c r="H428" s="17"/>
      <c r="I428" s="17"/>
      <c r="J428" s="17"/>
      <c r="K428" s="17"/>
    </row>
    <row r="429" spans="2:11" ht="12.75" customHeight="1">
      <c r="B429" s="16"/>
      <c r="C429" s="17"/>
      <c r="D429" s="17"/>
      <c r="E429" s="17"/>
      <c r="F429" s="17"/>
      <c r="G429" s="17"/>
      <c r="H429" s="17"/>
      <c r="I429" s="17"/>
      <c r="J429" s="17"/>
      <c r="K429" s="17"/>
    </row>
    <row r="430" spans="2:11" ht="12.75" customHeight="1">
      <c r="B430" s="16"/>
      <c r="C430" s="17"/>
      <c r="D430" s="17"/>
      <c r="E430" s="17"/>
      <c r="F430" s="17"/>
      <c r="G430" s="17"/>
      <c r="H430" s="17"/>
      <c r="I430" s="17"/>
      <c r="J430" s="17"/>
      <c r="K430" s="17"/>
    </row>
    <row r="431" spans="2:11" ht="12.75" customHeight="1">
      <c r="B431" s="16"/>
      <c r="C431" s="17"/>
      <c r="D431" s="17"/>
      <c r="E431" s="17"/>
      <c r="F431" s="17"/>
      <c r="G431" s="17"/>
      <c r="H431" s="17"/>
      <c r="I431" s="17"/>
      <c r="J431" s="17"/>
      <c r="K431" s="17"/>
    </row>
    <row r="432" spans="2:11" ht="12.75" customHeight="1">
      <c r="B432" s="16"/>
      <c r="C432" s="17"/>
      <c r="D432" s="17"/>
      <c r="E432" s="17"/>
      <c r="F432" s="17"/>
      <c r="G432" s="17"/>
      <c r="H432" s="17"/>
      <c r="I432" s="17"/>
      <c r="J432" s="17"/>
      <c r="K432" s="17"/>
    </row>
    <row r="433" spans="2:11" ht="12.75" customHeight="1">
      <c r="B433" s="16"/>
      <c r="C433" s="17"/>
      <c r="D433" s="17"/>
      <c r="E433" s="17"/>
      <c r="F433" s="17"/>
      <c r="G433" s="17"/>
      <c r="H433" s="17"/>
      <c r="I433" s="17"/>
      <c r="J433" s="17"/>
      <c r="K433" s="17"/>
    </row>
    <row r="434" spans="2:11" ht="12.75" customHeight="1">
      <c r="B434" s="16"/>
      <c r="C434" s="17"/>
      <c r="D434" s="17"/>
      <c r="E434" s="17"/>
      <c r="F434" s="17"/>
      <c r="G434" s="17"/>
      <c r="H434" s="17"/>
      <c r="I434" s="17"/>
      <c r="J434" s="17"/>
      <c r="K434" s="17"/>
    </row>
    <row r="435" spans="2:11" ht="12.75" customHeight="1">
      <c r="B435" s="16"/>
      <c r="C435" s="17"/>
      <c r="D435" s="17"/>
      <c r="E435" s="17"/>
      <c r="F435" s="17"/>
      <c r="G435" s="17"/>
      <c r="H435" s="17"/>
      <c r="I435" s="17"/>
      <c r="J435" s="17"/>
      <c r="K435" s="17"/>
    </row>
    <row r="436" spans="2:11" ht="12.75" customHeight="1">
      <c r="B436" s="16"/>
      <c r="C436" s="17"/>
      <c r="D436" s="17"/>
      <c r="E436" s="17"/>
      <c r="F436" s="17"/>
      <c r="G436" s="17"/>
      <c r="H436" s="17"/>
      <c r="I436" s="17"/>
      <c r="J436" s="17"/>
      <c r="K436" s="17"/>
    </row>
    <row r="437" spans="2:11" ht="12.75" customHeight="1">
      <c r="B437" s="16"/>
      <c r="C437" s="17"/>
      <c r="D437" s="17"/>
      <c r="E437" s="17"/>
      <c r="F437" s="17"/>
      <c r="G437" s="17"/>
      <c r="H437" s="17"/>
      <c r="I437" s="17"/>
      <c r="J437" s="17"/>
      <c r="K437" s="17"/>
    </row>
    <row r="438" spans="2:11" ht="12.75" customHeight="1">
      <c r="B438" s="16"/>
      <c r="C438" s="17"/>
      <c r="D438" s="17"/>
      <c r="E438" s="17"/>
      <c r="F438" s="17"/>
      <c r="G438" s="17"/>
      <c r="H438" s="17"/>
      <c r="I438" s="17"/>
      <c r="J438" s="17"/>
      <c r="K438" s="17"/>
    </row>
    <row r="439" spans="2:11" ht="12.75" customHeight="1">
      <c r="B439" s="16"/>
      <c r="C439" s="17"/>
      <c r="D439" s="17"/>
      <c r="E439" s="17"/>
      <c r="F439" s="17"/>
      <c r="G439" s="17"/>
      <c r="H439" s="17"/>
      <c r="I439" s="17"/>
      <c r="J439" s="17"/>
      <c r="K439" s="17"/>
    </row>
    <row r="440" spans="2:11" ht="12.75" customHeight="1">
      <c r="B440" s="16"/>
      <c r="C440" s="17"/>
      <c r="D440" s="17"/>
      <c r="E440" s="17"/>
      <c r="F440" s="17"/>
      <c r="G440" s="17"/>
      <c r="H440" s="17"/>
      <c r="I440" s="17"/>
      <c r="J440" s="17"/>
      <c r="K440" s="17"/>
    </row>
    <row r="441" spans="2:11" ht="12.75" customHeight="1">
      <c r="B441" s="16"/>
      <c r="C441" s="17"/>
      <c r="D441" s="17"/>
      <c r="E441" s="17"/>
      <c r="F441" s="17"/>
      <c r="G441" s="17"/>
      <c r="H441" s="17"/>
      <c r="I441" s="17"/>
      <c r="J441" s="17"/>
      <c r="K441" s="17"/>
    </row>
    <row r="442" spans="2:11" ht="12.75" customHeight="1">
      <c r="B442" s="16"/>
      <c r="C442" s="17"/>
      <c r="D442" s="17"/>
      <c r="E442" s="17"/>
      <c r="F442" s="17"/>
      <c r="G442" s="17"/>
      <c r="H442" s="17"/>
      <c r="I442" s="17"/>
      <c r="J442" s="17"/>
      <c r="K442" s="17"/>
    </row>
    <row r="443" spans="2:11" ht="12.75" customHeight="1">
      <c r="B443" s="16"/>
      <c r="C443" s="17"/>
      <c r="D443" s="17"/>
      <c r="E443" s="17"/>
      <c r="F443" s="17"/>
      <c r="G443" s="17"/>
      <c r="H443" s="17"/>
      <c r="I443" s="17"/>
      <c r="J443" s="17"/>
      <c r="K443" s="17"/>
    </row>
    <row r="444" spans="2:11" ht="12.75" customHeight="1">
      <c r="B444" s="16"/>
      <c r="C444" s="17"/>
      <c r="D444" s="17"/>
      <c r="E444" s="17"/>
      <c r="F444" s="17"/>
      <c r="G444" s="17"/>
      <c r="H444" s="17"/>
      <c r="I444" s="17"/>
      <c r="J444" s="17"/>
      <c r="K444" s="17"/>
    </row>
    <row r="445" spans="2:11" ht="12.75" customHeight="1">
      <c r="B445" s="16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2:11" ht="12.75" customHeight="1">
      <c r="B446" s="16"/>
      <c r="C446" s="17"/>
      <c r="D446" s="17"/>
      <c r="E446" s="17"/>
      <c r="F446" s="17"/>
      <c r="G446" s="17"/>
      <c r="H446" s="17"/>
      <c r="I446" s="17"/>
      <c r="J446" s="17"/>
      <c r="K446" s="17"/>
    </row>
    <row r="447" spans="2:11" ht="12.75" customHeight="1">
      <c r="B447" s="16"/>
      <c r="C447" s="17"/>
      <c r="D447" s="17"/>
      <c r="E447" s="17"/>
      <c r="F447" s="17"/>
      <c r="G447" s="17"/>
      <c r="H447" s="17"/>
      <c r="I447" s="17"/>
      <c r="J447" s="17"/>
      <c r="K447" s="17"/>
    </row>
    <row r="448" spans="2:11" ht="12.75" customHeight="1">
      <c r="B448" s="16"/>
      <c r="C448" s="17"/>
      <c r="D448" s="17"/>
      <c r="E448" s="17"/>
      <c r="F448" s="17"/>
      <c r="G448" s="17"/>
      <c r="H448" s="17"/>
      <c r="I448" s="17"/>
      <c r="J448" s="17"/>
      <c r="K448" s="17"/>
    </row>
    <row r="449" spans="2:11" ht="12.75" customHeight="1">
      <c r="B449" s="16"/>
      <c r="C449" s="17"/>
      <c r="D449" s="17"/>
      <c r="E449" s="17"/>
      <c r="F449" s="17"/>
      <c r="G449" s="17"/>
      <c r="H449" s="17"/>
      <c r="I449" s="17"/>
      <c r="J449" s="17"/>
      <c r="K449" s="17"/>
    </row>
    <row r="450" spans="2:11" ht="12.75" customHeight="1">
      <c r="B450" s="16"/>
      <c r="C450" s="17"/>
      <c r="D450" s="17"/>
      <c r="E450" s="17"/>
      <c r="F450" s="17"/>
      <c r="G450" s="17"/>
      <c r="H450" s="17"/>
      <c r="I450" s="17"/>
      <c r="J450" s="17"/>
      <c r="K450" s="17"/>
    </row>
    <row r="451" spans="2:11" ht="12.75" customHeight="1">
      <c r="B451" s="16"/>
      <c r="C451" s="17"/>
      <c r="D451" s="17"/>
      <c r="E451" s="17"/>
      <c r="F451" s="17"/>
      <c r="G451" s="17"/>
      <c r="H451" s="17"/>
      <c r="I451" s="17"/>
      <c r="J451" s="17"/>
      <c r="K451" s="17"/>
    </row>
    <row r="452" spans="2:11" ht="12.75" customHeight="1">
      <c r="B452" s="28"/>
      <c r="C452" s="29"/>
      <c r="D452" s="29"/>
      <c r="E452" s="29"/>
      <c r="F452" s="29"/>
      <c r="G452" s="29"/>
      <c r="H452" s="29"/>
      <c r="I452" s="29"/>
      <c r="J452" s="29"/>
      <c r="K452" s="29"/>
    </row>
    <row r="453" spans="2:11" ht="12.75" customHeight="1">
      <c r="B453" s="16"/>
      <c r="C453" s="17"/>
      <c r="D453" s="17"/>
      <c r="E453" s="17"/>
      <c r="F453" s="17"/>
      <c r="G453" s="17"/>
      <c r="H453" s="17"/>
      <c r="I453" s="17"/>
      <c r="J453" s="17"/>
      <c r="K453" s="17"/>
    </row>
    <row r="454" spans="2:11" ht="12.75" customHeight="1">
      <c r="B454" s="16"/>
      <c r="C454" s="17"/>
      <c r="D454" s="17"/>
      <c r="E454" s="17"/>
      <c r="F454" s="17"/>
      <c r="G454" s="17"/>
      <c r="H454" s="17"/>
      <c r="I454" s="17"/>
      <c r="J454" s="17"/>
      <c r="K454" s="17"/>
    </row>
    <row r="455" spans="2:11" ht="12.75" customHeight="1">
      <c r="B455" s="16"/>
      <c r="C455" s="17"/>
      <c r="D455" s="17"/>
      <c r="E455" s="17"/>
      <c r="F455" s="17"/>
      <c r="G455" s="17"/>
      <c r="H455" s="17"/>
      <c r="I455" s="17"/>
      <c r="J455" s="17"/>
      <c r="K455" s="17"/>
    </row>
    <row r="456" spans="2:11" ht="12.75" customHeight="1">
      <c r="B456" s="16"/>
      <c r="C456" s="17"/>
      <c r="D456" s="17"/>
      <c r="E456" s="17"/>
      <c r="F456" s="17"/>
      <c r="G456" s="17"/>
      <c r="H456" s="17"/>
      <c r="I456" s="17"/>
      <c r="J456" s="17"/>
      <c r="K456" s="17"/>
    </row>
    <row r="457" spans="2:11" ht="12.75" customHeight="1">
      <c r="B457" s="16"/>
      <c r="C457" s="17"/>
      <c r="D457" s="17"/>
      <c r="E457" s="17"/>
      <c r="F457" s="17"/>
      <c r="G457" s="17"/>
      <c r="H457" s="17"/>
      <c r="I457" s="17"/>
      <c r="J457" s="17"/>
      <c r="K457" s="17"/>
    </row>
    <row r="458" spans="2:11" ht="12.75" customHeight="1">
      <c r="B458" s="16"/>
      <c r="C458" s="17"/>
      <c r="D458" s="17"/>
      <c r="E458" s="17"/>
      <c r="F458" s="17"/>
      <c r="G458" s="17"/>
      <c r="H458" s="17"/>
      <c r="I458" s="17"/>
      <c r="J458" s="17"/>
      <c r="K458" s="17"/>
    </row>
    <row r="459" spans="2:11" ht="12.75" customHeight="1">
      <c r="B459" s="16"/>
      <c r="C459" s="17"/>
      <c r="D459" s="17"/>
      <c r="E459" s="17"/>
      <c r="F459" s="17"/>
      <c r="G459" s="17"/>
      <c r="H459" s="17"/>
      <c r="I459" s="17"/>
      <c r="J459" s="17"/>
      <c r="K459" s="17"/>
    </row>
    <row r="460" spans="2:11" ht="12.75" customHeight="1">
      <c r="B460" s="16"/>
      <c r="C460" s="17"/>
      <c r="D460" s="17"/>
      <c r="E460" s="17"/>
      <c r="F460" s="17"/>
      <c r="G460" s="17"/>
      <c r="H460" s="17"/>
      <c r="I460" s="17"/>
      <c r="J460" s="17"/>
      <c r="K460" s="17"/>
    </row>
    <row r="461" spans="2:11" ht="12.75" customHeight="1">
      <c r="B461" s="16"/>
      <c r="C461" s="17"/>
      <c r="D461" s="17"/>
      <c r="E461" s="17"/>
      <c r="F461" s="17"/>
      <c r="G461" s="17"/>
      <c r="H461" s="17"/>
      <c r="I461" s="17"/>
      <c r="J461" s="17"/>
      <c r="K461" s="17"/>
    </row>
    <row r="462" spans="2:11" ht="12.75" customHeight="1">
      <c r="B462" s="16"/>
      <c r="C462" s="17"/>
      <c r="D462" s="17"/>
      <c r="E462" s="17"/>
      <c r="F462" s="17"/>
      <c r="G462" s="17"/>
      <c r="H462" s="17"/>
      <c r="I462" s="17"/>
      <c r="J462" s="17"/>
      <c r="K462" s="17"/>
    </row>
    <row r="463" spans="2:11" ht="12.75" customHeight="1">
      <c r="B463" s="16"/>
      <c r="C463" s="17"/>
      <c r="D463" s="17"/>
      <c r="E463" s="17"/>
      <c r="F463" s="17"/>
      <c r="G463" s="17"/>
      <c r="H463" s="17"/>
      <c r="I463" s="17"/>
      <c r="J463" s="17"/>
      <c r="K463" s="17"/>
    </row>
    <row r="464" spans="2:11" ht="12.75" customHeight="1">
      <c r="B464" s="16"/>
      <c r="C464" s="17"/>
      <c r="D464" s="17"/>
      <c r="E464" s="17"/>
      <c r="F464" s="17"/>
      <c r="G464" s="17"/>
      <c r="H464" s="17"/>
      <c r="I464" s="17"/>
      <c r="J464" s="17"/>
      <c r="K464" s="17"/>
    </row>
    <row r="465" spans="2:11" ht="12.75" customHeight="1">
      <c r="B465" s="16"/>
      <c r="C465" s="17"/>
      <c r="D465" s="17"/>
      <c r="E465" s="17"/>
      <c r="F465" s="17"/>
      <c r="G465" s="17"/>
      <c r="H465" s="17"/>
      <c r="I465" s="17"/>
      <c r="J465" s="17"/>
      <c r="K465" s="17"/>
    </row>
    <row r="466" spans="2:11" ht="12.75" customHeight="1">
      <c r="B466" s="16"/>
      <c r="C466" s="17"/>
      <c r="D466" s="17"/>
      <c r="E466" s="17"/>
      <c r="F466" s="17"/>
      <c r="G466" s="17"/>
      <c r="H466" s="17"/>
      <c r="I466" s="17"/>
      <c r="J466" s="17"/>
      <c r="K466" s="17"/>
    </row>
    <row r="467" spans="2:11" ht="12.75" customHeight="1">
      <c r="B467" s="16"/>
      <c r="C467" s="17"/>
      <c r="D467" s="17"/>
      <c r="E467" s="17"/>
      <c r="F467" s="17"/>
      <c r="G467" s="17"/>
      <c r="H467" s="17"/>
      <c r="I467" s="17"/>
      <c r="J467" s="17"/>
      <c r="K467" s="17"/>
    </row>
    <row r="468" spans="2:11" ht="12.75" customHeight="1">
      <c r="B468" s="16"/>
      <c r="C468" s="17"/>
      <c r="D468" s="17"/>
      <c r="E468" s="17"/>
      <c r="F468" s="17"/>
      <c r="G468" s="17"/>
      <c r="H468" s="17"/>
      <c r="I468" s="17"/>
      <c r="J468" s="17"/>
      <c r="K468" s="17"/>
    </row>
    <row r="469" spans="2:11" ht="12.75" customHeight="1">
      <c r="B469" s="16"/>
      <c r="C469" s="17"/>
      <c r="D469" s="17"/>
      <c r="E469" s="17"/>
      <c r="F469" s="17"/>
      <c r="G469" s="17"/>
      <c r="H469" s="17"/>
      <c r="I469" s="17"/>
      <c r="J469" s="17"/>
      <c r="K469" s="17"/>
    </row>
    <row r="470" spans="2:11" ht="12.75" customHeight="1">
      <c r="B470" s="28"/>
      <c r="C470" s="29"/>
      <c r="D470" s="29"/>
      <c r="E470" s="29"/>
      <c r="F470" s="29"/>
      <c r="G470" s="29"/>
      <c r="H470" s="29"/>
      <c r="I470" s="29"/>
      <c r="J470" s="29"/>
      <c r="K470" s="29"/>
    </row>
    <row r="471" spans="2:11" ht="12.75" customHeight="1">
      <c r="B471" s="28"/>
      <c r="C471" s="29"/>
      <c r="D471" s="29"/>
      <c r="E471" s="29"/>
      <c r="F471" s="29"/>
      <c r="G471" s="29"/>
      <c r="H471" s="29"/>
      <c r="I471" s="29"/>
      <c r="J471" s="29"/>
      <c r="K471" s="29"/>
    </row>
    <row r="472" spans="2:11" ht="12.75" customHeight="1">
      <c r="B472" s="16"/>
      <c r="C472" s="17"/>
      <c r="D472" s="17"/>
      <c r="E472" s="17"/>
      <c r="F472" s="17"/>
      <c r="G472" s="17"/>
      <c r="H472" s="17"/>
      <c r="I472" s="17"/>
      <c r="J472" s="17"/>
      <c r="K472" s="17"/>
    </row>
    <row r="473" spans="2:11" ht="12.75" customHeight="1">
      <c r="B473" s="16"/>
      <c r="C473" s="17"/>
      <c r="D473" s="17"/>
      <c r="E473" s="17"/>
      <c r="F473" s="17"/>
      <c r="G473" s="17"/>
      <c r="H473" s="17"/>
      <c r="I473" s="17"/>
      <c r="J473" s="17"/>
      <c r="K473" s="17"/>
    </row>
    <row r="474" spans="2:11" ht="12.75" customHeight="1">
      <c r="B474" s="28"/>
      <c r="C474" s="29"/>
      <c r="D474" s="29"/>
      <c r="E474" s="29"/>
      <c r="F474" s="29"/>
      <c r="G474" s="29"/>
      <c r="H474" s="29"/>
      <c r="I474" s="29"/>
      <c r="J474" s="29"/>
      <c r="K474" s="29"/>
    </row>
    <row r="475" spans="2:11" ht="12.75" customHeight="1">
      <c r="B475" s="16"/>
      <c r="C475" s="17"/>
      <c r="D475" s="17"/>
      <c r="E475" s="17"/>
      <c r="F475" s="17"/>
      <c r="G475" s="17"/>
      <c r="H475" s="17"/>
      <c r="I475" s="17"/>
      <c r="J475" s="17"/>
      <c r="K475" s="17"/>
    </row>
    <row r="476" spans="2:11" ht="12.75" customHeight="1">
      <c r="B476" s="16"/>
      <c r="C476" s="17"/>
      <c r="D476" s="17"/>
      <c r="E476" s="17"/>
      <c r="F476" s="17"/>
      <c r="G476" s="17"/>
      <c r="H476" s="17"/>
      <c r="I476" s="17"/>
      <c r="J476" s="17"/>
      <c r="K476" s="17"/>
    </row>
    <row r="477" spans="2:11" ht="12.75" customHeight="1">
      <c r="B477" s="16"/>
      <c r="C477" s="17"/>
      <c r="D477" s="17"/>
      <c r="E477" s="17"/>
      <c r="F477" s="17"/>
      <c r="G477" s="17"/>
      <c r="H477" s="17"/>
      <c r="I477" s="17"/>
      <c r="J477" s="17"/>
      <c r="K477" s="17"/>
    </row>
    <row r="478" spans="2:11" ht="12.75" customHeight="1">
      <c r="B478" s="16"/>
      <c r="C478" s="17"/>
      <c r="D478" s="17"/>
      <c r="E478" s="17"/>
      <c r="F478" s="17"/>
      <c r="G478" s="17"/>
      <c r="H478" s="17"/>
      <c r="I478" s="17"/>
      <c r="J478" s="17"/>
      <c r="K478" s="17"/>
    </row>
    <row r="479" spans="2:11" ht="12.75" customHeight="1">
      <c r="B479" s="16"/>
      <c r="C479" s="17"/>
      <c r="D479" s="17"/>
      <c r="E479" s="17"/>
      <c r="F479" s="17"/>
      <c r="G479" s="17"/>
      <c r="H479" s="17"/>
      <c r="I479" s="17"/>
      <c r="J479" s="17"/>
      <c r="K479" s="17"/>
    </row>
    <row r="480" spans="2:11" ht="12.75" customHeight="1">
      <c r="B480" s="16"/>
      <c r="C480" s="17"/>
      <c r="D480" s="17"/>
      <c r="E480" s="17"/>
      <c r="F480" s="17"/>
      <c r="G480" s="17"/>
      <c r="H480" s="17"/>
      <c r="I480" s="17"/>
      <c r="J480" s="17"/>
      <c r="K480" s="17"/>
    </row>
    <row r="481" spans="2:11" ht="12.75" customHeight="1">
      <c r="B481" s="16"/>
      <c r="C481" s="17"/>
      <c r="D481" s="17"/>
      <c r="E481" s="17"/>
      <c r="F481" s="17"/>
      <c r="G481" s="17"/>
      <c r="H481" s="17"/>
      <c r="I481" s="17"/>
      <c r="J481" s="17"/>
      <c r="K481" s="17"/>
    </row>
    <row r="482" spans="2:11" ht="12.75" customHeight="1">
      <c r="B482" s="16"/>
      <c r="C482" s="17"/>
      <c r="D482" s="17"/>
      <c r="E482" s="17"/>
      <c r="F482" s="17"/>
      <c r="G482" s="17"/>
      <c r="H482" s="17"/>
      <c r="I482" s="17"/>
      <c r="J482" s="17"/>
      <c r="K482" s="17"/>
    </row>
    <row r="483" spans="2:11" ht="12.75" customHeight="1">
      <c r="B483" s="16"/>
      <c r="C483" s="17"/>
      <c r="D483" s="17"/>
      <c r="E483" s="17"/>
      <c r="F483" s="17"/>
      <c r="G483" s="17"/>
      <c r="H483" s="17"/>
      <c r="I483" s="17"/>
      <c r="J483" s="17"/>
      <c r="K483" s="17"/>
    </row>
    <row r="484" spans="2:11" ht="12.75" customHeight="1">
      <c r="B484" s="16"/>
      <c r="C484" s="17"/>
      <c r="D484" s="17"/>
      <c r="E484" s="17"/>
      <c r="F484" s="17"/>
      <c r="G484" s="17"/>
      <c r="H484" s="17"/>
      <c r="I484" s="17"/>
      <c r="J484" s="17"/>
      <c r="K484" s="17"/>
    </row>
    <row r="485" spans="2:11" ht="12.75" customHeight="1">
      <c r="B485" s="16"/>
      <c r="C485" s="17"/>
      <c r="D485" s="17"/>
      <c r="E485" s="17"/>
      <c r="F485" s="17"/>
      <c r="G485" s="17"/>
      <c r="H485" s="17"/>
      <c r="I485" s="17"/>
      <c r="J485" s="17"/>
      <c r="K485" s="17"/>
    </row>
    <row r="486" spans="2:11" ht="12.75" customHeight="1">
      <c r="B486" s="16"/>
      <c r="C486" s="17"/>
      <c r="D486" s="17"/>
      <c r="E486" s="17"/>
      <c r="F486" s="17"/>
      <c r="G486" s="17"/>
      <c r="H486" s="17"/>
      <c r="I486" s="17"/>
      <c r="J486" s="17"/>
      <c r="K486" s="17"/>
    </row>
    <row r="487" spans="2:11" ht="12.75" customHeight="1">
      <c r="B487" s="16"/>
      <c r="C487" s="17"/>
      <c r="D487" s="17"/>
      <c r="E487" s="17"/>
      <c r="F487" s="17"/>
      <c r="G487" s="17"/>
      <c r="H487" s="17"/>
      <c r="I487" s="17"/>
      <c r="J487" s="17"/>
      <c r="K487" s="17"/>
    </row>
    <row r="488" spans="2:11" ht="12.75" customHeight="1">
      <c r="B488" s="16"/>
      <c r="C488" s="17"/>
      <c r="D488" s="17"/>
      <c r="E488" s="17"/>
      <c r="F488" s="17"/>
      <c r="G488" s="17"/>
      <c r="H488" s="17"/>
      <c r="I488" s="17"/>
      <c r="J488" s="17"/>
      <c r="K488" s="17"/>
    </row>
    <row r="489" spans="2:11" ht="12.75" customHeight="1">
      <c r="B489" s="16"/>
      <c r="C489" s="17"/>
      <c r="D489" s="17"/>
      <c r="E489" s="17"/>
      <c r="F489" s="17"/>
      <c r="G489" s="17"/>
      <c r="H489" s="17"/>
      <c r="I489" s="17"/>
      <c r="J489" s="17"/>
      <c r="K489" s="17"/>
    </row>
    <row r="490" spans="2:11" ht="12.75" customHeight="1">
      <c r="B490" s="16"/>
      <c r="C490" s="17"/>
      <c r="D490" s="17"/>
      <c r="E490" s="17"/>
      <c r="F490" s="17"/>
      <c r="G490" s="17"/>
      <c r="H490" s="17"/>
      <c r="I490" s="17"/>
      <c r="J490" s="17"/>
      <c r="K490" s="17"/>
    </row>
    <row r="491" spans="2:11" ht="12.75" customHeight="1">
      <c r="B491" s="16"/>
      <c r="C491" s="17"/>
      <c r="D491" s="17"/>
      <c r="E491" s="17"/>
      <c r="F491" s="17"/>
      <c r="G491" s="17"/>
      <c r="H491" s="17"/>
      <c r="I491" s="17"/>
      <c r="J491" s="17"/>
      <c r="K491" s="17"/>
    </row>
    <row r="492" spans="2:11" ht="12.75" customHeight="1">
      <c r="B492" s="16"/>
      <c r="C492" s="17"/>
      <c r="D492" s="17"/>
      <c r="E492" s="17"/>
      <c r="F492" s="17"/>
      <c r="G492" s="17"/>
      <c r="H492" s="17"/>
      <c r="I492" s="17"/>
      <c r="J492" s="17"/>
      <c r="K492" s="17"/>
    </row>
    <row r="493" spans="2:11" ht="12.75" customHeight="1">
      <c r="B493" s="16"/>
      <c r="C493" s="17"/>
      <c r="D493" s="17"/>
      <c r="E493" s="17"/>
      <c r="F493" s="17"/>
      <c r="G493" s="17"/>
      <c r="H493" s="17"/>
      <c r="I493" s="17"/>
      <c r="J493" s="17"/>
      <c r="K493" s="17"/>
    </row>
    <row r="494" spans="2:11" ht="12.75" customHeight="1">
      <c r="B494" s="16"/>
      <c r="C494" s="17"/>
      <c r="D494" s="17"/>
      <c r="E494" s="17"/>
      <c r="F494" s="17"/>
      <c r="G494" s="17"/>
      <c r="H494" s="17"/>
      <c r="I494" s="17"/>
      <c r="J494" s="17"/>
      <c r="K494" s="17"/>
    </row>
    <row r="495" spans="2:11" ht="12.75" customHeight="1">
      <c r="B495" s="16"/>
      <c r="C495" s="17"/>
      <c r="D495" s="17"/>
      <c r="E495" s="17"/>
      <c r="F495" s="17"/>
      <c r="G495" s="17"/>
      <c r="H495" s="17"/>
      <c r="I495" s="17"/>
      <c r="J495" s="17"/>
      <c r="K495" s="17"/>
    </row>
    <row r="496" spans="2:11" ht="12.75" customHeight="1">
      <c r="B496" s="16"/>
      <c r="C496" s="17"/>
      <c r="D496" s="17"/>
      <c r="E496" s="17"/>
      <c r="F496" s="17"/>
      <c r="G496" s="17"/>
      <c r="H496" s="17"/>
      <c r="I496" s="17"/>
      <c r="J496" s="17"/>
      <c r="K496" s="17"/>
    </row>
    <row r="497" spans="2:11" ht="12.75" customHeight="1">
      <c r="B497" s="16"/>
      <c r="C497" s="17"/>
      <c r="D497" s="17"/>
      <c r="E497" s="17"/>
      <c r="F497" s="17"/>
      <c r="G497" s="17"/>
      <c r="H497" s="17"/>
      <c r="I497" s="17"/>
      <c r="J497" s="17"/>
      <c r="K497" s="17"/>
    </row>
    <row r="498" spans="2:11" ht="12.75" customHeight="1">
      <c r="B498" s="16"/>
      <c r="C498" s="17"/>
      <c r="D498" s="17"/>
      <c r="E498" s="17"/>
      <c r="F498" s="17"/>
      <c r="G498" s="17"/>
      <c r="H498" s="17"/>
      <c r="I498" s="17"/>
      <c r="J498" s="17"/>
      <c r="K498" s="17"/>
    </row>
    <row r="499" spans="2:11" ht="12.75" customHeight="1">
      <c r="B499" s="16"/>
      <c r="C499" s="17"/>
      <c r="D499" s="17"/>
      <c r="E499" s="17"/>
      <c r="F499" s="17"/>
      <c r="G499" s="17"/>
      <c r="H499" s="17"/>
      <c r="I499" s="17"/>
      <c r="J499" s="17"/>
      <c r="K499" s="17"/>
    </row>
    <row r="500" spans="2:11" ht="12.75" customHeight="1">
      <c r="B500" s="16"/>
      <c r="C500" s="17"/>
      <c r="D500" s="17"/>
      <c r="E500" s="17"/>
      <c r="F500" s="17"/>
      <c r="G500" s="17"/>
      <c r="H500" s="17"/>
      <c r="I500" s="17"/>
      <c r="J500" s="17"/>
      <c r="K500" s="17"/>
    </row>
    <row r="501" spans="2:11" ht="12.75" customHeight="1">
      <c r="B501" s="16"/>
      <c r="C501" s="17"/>
      <c r="D501" s="17"/>
      <c r="E501" s="17"/>
      <c r="F501" s="17"/>
      <c r="G501" s="17"/>
      <c r="H501" s="17"/>
      <c r="I501" s="17"/>
      <c r="J501" s="17"/>
      <c r="K501" s="17"/>
    </row>
    <row r="502" spans="2:11" ht="12.75" customHeight="1">
      <c r="B502" s="16"/>
      <c r="C502" s="17"/>
      <c r="D502" s="17"/>
      <c r="E502" s="17"/>
      <c r="F502" s="17"/>
      <c r="G502" s="17"/>
      <c r="H502" s="17"/>
      <c r="I502" s="17"/>
      <c r="J502" s="17"/>
      <c r="K502" s="17"/>
    </row>
    <row r="503" spans="2:11" ht="12.75" customHeight="1">
      <c r="B503" s="16"/>
      <c r="C503" s="17"/>
      <c r="D503" s="17"/>
      <c r="E503" s="17"/>
      <c r="F503" s="17"/>
      <c r="G503" s="17"/>
      <c r="H503" s="17"/>
      <c r="I503" s="17"/>
      <c r="J503" s="17"/>
      <c r="K503" s="17"/>
    </row>
    <row r="504" spans="2:11" ht="12.75" customHeight="1">
      <c r="B504" s="16"/>
      <c r="C504" s="17"/>
      <c r="D504" s="17"/>
      <c r="E504" s="17"/>
      <c r="F504" s="17"/>
      <c r="G504" s="17"/>
      <c r="H504" s="17"/>
      <c r="I504" s="17"/>
      <c r="J504" s="17"/>
      <c r="K504" s="17"/>
    </row>
    <row r="505" spans="2:11" ht="12.75" customHeight="1">
      <c r="B505" s="16"/>
      <c r="C505" s="17"/>
      <c r="D505" s="17"/>
      <c r="E505" s="17"/>
      <c r="F505" s="17"/>
      <c r="G505" s="17"/>
      <c r="H505" s="17"/>
      <c r="I505" s="17"/>
      <c r="J505" s="17"/>
      <c r="K505" s="17"/>
    </row>
    <row r="506" spans="2:11" ht="12.75" customHeight="1">
      <c r="B506" s="16"/>
      <c r="C506" s="17"/>
      <c r="D506" s="17"/>
      <c r="E506" s="17"/>
      <c r="F506" s="17"/>
      <c r="G506" s="17"/>
      <c r="H506" s="17"/>
      <c r="I506" s="17"/>
      <c r="J506" s="17"/>
      <c r="K506" s="17"/>
    </row>
    <row r="507" spans="2:11" ht="12.75" customHeight="1">
      <c r="B507" s="16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2:11" ht="12.75" customHeight="1">
      <c r="B508" s="16"/>
      <c r="C508" s="17"/>
      <c r="D508" s="17"/>
      <c r="E508" s="17"/>
      <c r="F508" s="17"/>
      <c r="G508" s="17"/>
      <c r="H508" s="17"/>
      <c r="I508" s="17"/>
      <c r="J508" s="17"/>
      <c r="K508" s="17"/>
    </row>
    <row r="509" spans="2:11" ht="12.75" customHeight="1">
      <c r="B509" s="16"/>
      <c r="C509" s="17"/>
      <c r="D509" s="17"/>
      <c r="E509" s="17"/>
      <c r="F509" s="17"/>
      <c r="G509" s="17"/>
      <c r="H509" s="17"/>
      <c r="I509" s="17"/>
      <c r="J509" s="17"/>
      <c r="K509" s="17"/>
    </row>
    <row r="510" spans="2:11" ht="12.75" customHeight="1">
      <c r="B510" s="16"/>
      <c r="C510" s="17"/>
      <c r="D510" s="17"/>
      <c r="E510" s="17"/>
      <c r="F510" s="17"/>
      <c r="G510" s="17"/>
      <c r="H510" s="17"/>
      <c r="I510" s="17"/>
      <c r="J510" s="17"/>
      <c r="K510" s="17"/>
    </row>
    <row r="511" spans="2:11" ht="12.75" customHeight="1">
      <c r="B511" s="16"/>
      <c r="C511" s="17"/>
      <c r="D511" s="17"/>
      <c r="E511" s="17"/>
      <c r="F511" s="17"/>
      <c r="G511" s="17"/>
      <c r="H511" s="17"/>
      <c r="I511" s="17"/>
      <c r="J511" s="17"/>
      <c r="K511" s="17"/>
    </row>
    <row r="512" spans="2:11" ht="12.75" customHeight="1">
      <c r="B512" s="16"/>
      <c r="C512" s="17"/>
      <c r="D512" s="17"/>
      <c r="E512" s="17"/>
      <c r="F512" s="17"/>
      <c r="G512" s="17"/>
      <c r="H512" s="17"/>
      <c r="I512" s="17"/>
      <c r="J512" s="17"/>
      <c r="K512" s="17"/>
    </row>
    <row r="513" spans="2:11" ht="12.75" customHeight="1">
      <c r="B513" s="28"/>
      <c r="C513" s="29"/>
      <c r="D513" s="29"/>
      <c r="E513" s="29"/>
      <c r="F513" s="29"/>
      <c r="G513" s="29"/>
      <c r="H513" s="29"/>
      <c r="I513" s="29"/>
      <c r="J513" s="29"/>
      <c r="K513" s="29"/>
    </row>
    <row r="514" spans="2:11" ht="12.75" customHeight="1">
      <c r="B514" s="16"/>
      <c r="C514" s="17"/>
      <c r="D514" s="17"/>
      <c r="E514" s="17"/>
      <c r="F514" s="17"/>
      <c r="G514" s="17"/>
      <c r="H514" s="17"/>
      <c r="I514" s="17"/>
      <c r="J514" s="17"/>
      <c r="K514" s="17"/>
    </row>
    <row r="515" spans="2:11" ht="12.75" customHeight="1">
      <c r="B515" s="16"/>
      <c r="C515" s="17"/>
      <c r="D515" s="17"/>
      <c r="E515" s="17"/>
      <c r="F515" s="17"/>
      <c r="G515" s="17"/>
      <c r="H515" s="17"/>
      <c r="I515" s="17"/>
      <c r="J515" s="17"/>
      <c r="K515" s="17"/>
    </row>
    <row r="516" spans="2:11" ht="12.75" customHeight="1">
      <c r="B516" s="16"/>
      <c r="C516" s="17"/>
      <c r="D516" s="17"/>
      <c r="E516" s="17"/>
      <c r="F516" s="17"/>
      <c r="G516" s="17"/>
      <c r="H516" s="17"/>
      <c r="I516" s="17"/>
      <c r="J516" s="17"/>
      <c r="K516" s="17"/>
    </row>
    <row r="517" spans="2:11" ht="12.75" customHeight="1">
      <c r="B517" s="16"/>
      <c r="C517" s="17"/>
      <c r="D517" s="17"/>
      <c r="E517" s="17"/>
      <c r="F517" s="17"/>
      <c r="G517" s="17"/>
      <c r="H517" s="17"/>
      <c r="I517" s="17"/>
      <c r="J517" s="17"/>
      <c r="K517" s="17"/>
    </row>
    <row r="518" spans="2:11" ht="12.75" customHeight="1">
      <c r="B518" s="16"/>
      <c r="C518" s="17"/>
      <c r="D518" s="17"/>
      <c r="E518" s="17"/>
      <c r="F518" s="17"/>
      <c r="G518" s="17"/>
      <c r="H518" s="17"/>
      <c r="I518" s="17"/>
      <c r="J518" s="17"/>
      <c r="K518" s="17"/>
    </row>
    <row r="519" spans="2:11" ht="12.75" customHeight="1">
      <c r="B519" s="16"/>
      <c r="C519" s="17"/>
      <c r="D519" s="17"/>
      <c r="E519" s="17"/>
      <c r="F519" s="17"/>
      <c r="G519" s="17"/>
      <c r="H519" s="17"/>
      <c r="I519" s="17"/>
      <c r="J519" s="17"/>
      <c r="K519" s="17"/>
    </row>
    <row r="520" spans="2:11" ht="12.75" customHeight="1">
      <c r="B520" s="16"/>
      <c r="C520" s="17"/>
      <c r="D520" s="17"/>
      <c r="E520" s="17"/>
      <c r="F520" s="17"/>
      <c r="G520" s="17"/>
      <c r="H520" s="17"/>
      <c r="I520" s="17"/>
      <c r="J520" s="17"/>
      <c r="K520" s="17"/>
    </row>
    <row r="521" spans="2:11" ht="12.75" customHeight="1">
      <c r="B521" s="16"/>
      <c r="C521" s="17"/>
      <c r="D521" s="17"/>
      <c r="E521" s="17"/>
      <c r="F521" s="17"/>
      <c r="G521" s="17"/>
      <c r="H521" s="17"/>
      <c r="I521" s="17"/>
      <c r="J521" s="17"/>
      <c r="K521" s="17"/>
    </row>
    <row r="522" spans="2:11" ht="12.75" customHeight="1">
      <c r="B522" s="16"/>
      <c r="C522" s="17"/>
      <c r="D522" s="17"/>
      <c r="E522" s="17"/>
      <c r="F522" s="17"/>
      <c r="G522" s="17"/>
      <c r="H522" s="17"/>
      <c r="I522" s="17"/>
      <c r="J522" s="17"/>
      <c r="K522" s="17"/>
    </row>
    <row r="523" spans="2:11" ht="12.75" customHeight="1">
      <c r="B523" s="16"/>
      <c r="C523" s="17"/>
      <c r="D523" s="17"/>
      <c r="E523" s="17"/>
      <c r="F523" s="17"/>
      <c r="G523" s="17"/>
      <c r="H523" s="17"/>
      <c r="I523" s="17"/>
      <c r="J523" s="17"/>
      <c r="K523" s="17"/>
    </row>
    <row r="524" spans="2:11" ht="12.75" customHeight="1">
      <c r="B524" s="16"/>
      <c r="C524" s="17"/>
      <c r="D524" s="17"/>
      <c r="E524" s="17"/>
      <c r="F524" s="17"/>
      <c r="G524" s="17"/>
      <c r="H524" s="17"/>
      <c r="I524" s="17"/>
      <c r="J524" s="17"/>
      <c r="K524" s="17"/>
    </row>
    <row r="525" spans="2:11" ht="12.75" customHeight="1">
      <c r="B525" s="16"/>
      <c r="C525" s="17"/>
      <c r="D525" s="17"/>
      <c r="E525" s="17"/>
      <c r="F525" s="17"/>
      <c r="G525" s="17"/>
      <c r="H525" s="17"/>
      <c r="I525" s="17"/>
      <c r="J525" s="17"/>
      <c r="K525" s="17"/>
    </row>
    <row r="526" spans="2:11" ht="12.75" customHeight="1">
      <c r="B526" s="16"/>
      <c r="C526" s="17"/>
      <c r="D526" s="17"/>
      <c r="E526" s="17"/>
      <c r="F526" s="17"/>
      <c r="G526" s="17"/>
      <c r="H526" s="17"/>
      <c r="I526" s="17"/>
      <c r="J526" s="17"/>
      <c r="K526" s="17"/>
    </row>
    <row r="527" spans="2:11" ht="12.75" customHeight="1">
      <c r="B527" s="28"/>
      <c r="C527" s="29"/>
      <c r="D527" s="29"/>
      <c r="E527" s="29"/>
      <c r="F527" s="29"/>
      <c r="G527" s="29"/>
      <c r="H527" s="29"/>
      <c r="I527" s="29"/>
      <c r="J527" s="29"/>
      <c r="K527" s="29"/>
    </row>
    <row r="528" spans="2:11" ht="12.75" customHeight="1">
      <c r="B528" s="16"/>
      <c r="C528" s="17"/>
      <c r="D528" s="17"/>
      <c r="E528" s="17"/>
      <c r="F528" s="17"/>
      <c r="G528" s="17"/>
      <c r="H528" s="17"/>
      <c r="I528" s="17"/>
      <c r="J528" s="17"/>
      <c r="K528" s="17"/>
    </row>
    <row r="529" spans="2:11" ht="12.75" customHeight="1">
      <c r="B529" s="16"/>
      <c r="C529" s="17"/>
      <c r="D529" s="17"/>
      <c r="E529" s="17"/>
      <c r="F529" s="17"/>
      <c r="G529" s="17"/>
      <c r="H529" s="17"/>
      <c r="I529" s="17"/>
      <c r="J529" s="17"/>
      <c r="K529" s="17"/>
    </row>
    <row r="530" spans="2:11" ht="12.75" customHeight="1">
      <c r="B530" s="16"/>
      <c r="C530" s="17"/>
      <c r="D530" s="17"/>
      <c r="E530" s="17"/>
      <c r="F530" s="17"/>
      <c r="G530" s="17"/>
      <c r="H530" s="17"/>
      <c r="I530" s="17"/>
      <c r="J530" s="17"/>
      <c r="K530" s="17"/>
    </row>
    <row r="531" spans="2:11" ht="12.75" customHeight="1">
      <c r="B531" s="16"/>
      <c r="C531" s="17"/>
      <c r="D531" s="17"/>
      <c r="E531" s="17"/>
      <c r="F531" s="17"/>
      <c r="G531" s="17"/>
      <c r="H531" s="17"/>
      <c r="I531" s="17"/>
      <c r="J531" s="17"/>
      <c r="K531" s="17"/>
    </row>
    <row r="532" spans="2:11" ht="12.75" customHeight="1">
      <c r="B532" s="16"/>
      <c r="C532" s="17"/>
      <c r="D532" s="17"/>
      <c r="E532" s="17"/>
      <c r="F532" s="17"/>
      <c r="G532" s="17"/>
      <c r="H532" s="17"/>
      <c r="I532" s="17"/>
      <c r="J532" s="17"/>
      <c r="K532" s="17"/>
    </row>
    <row r="533" spans="2:11" ht="12.75" customHeight="1">
      <c r="B533" s="16"/>
      <c r="C533" s="17"/>
      <c r="D533" s="17"/>
      <c r="E533" s="17"/>
      <c r="F533" s="17"/>
      <c r="G533" s="17"/>
      <c r="H533" s="17"/>
      <c r="I533" s="17"/>
      <c r="J533" s="17"/>
      <c r="K533" s="17"/>
    </row>
    <row r="534" spans="2:11" ht="12.75" customHeight="1">
      <c r="B534" s="16"/>
      <c r="C534" s="17"/>
      <c r="D534" s="17"/>
      <c r="E534" s="17"/>
      <c r="F534" s="17"/>
      <c r="G534" s="17"/>
      <c r="H534" s="17"/>
      <c r="I534" s="17"/>
      <c r="J534" s="17"/>
      <c r="K534" s="17"/>
    </row>
    <row r="535" spans="2:11" ht="12.75" customHeight="1">
      <c r="B535" s="16"/>
      <c r="C535" s="17"/>
      <c r="D535" s="17"/>
      <c r="E535" s="17"/>
      <c r="F535" s="17"/>
      <c r="G535" s="17"/>
      <c r="H535" s="17"/>
      <c r="I535" s="17"/>
      <c r="J535" s="17"/>
      <c r="K535" s="17"/>
    </row>
    <row r="536" spans="2:11" ht="12.75" customHeight="1">
      <c r="B536" s="28"/>
      <c r="C536" s="29"/>
      <c r="D536" s="29"/>
      <c r="E536" s="29"/>
      <c r="F536" s="29"/>
      <c r="G536" s="29"/>
      <c r="H536" s="29"/>
      <c r="I536" s="29"/>
      <c r="J536" s="29"/>
      <c r="K536" s="29"/>
    </row>
    <row r="537" spans="2:11" ht="12.75" customHeight="1">
      <c r="B537" s="28"/>
      <c r="C537" s="29"/>
      <c r="D537" s="29"/>
      <c r="E537" s="29"/>
      <c r="F537" s="29"/>
      <c r="G537" s="29"/>
      <c r="H537" s="29"/>
      <c r="I537" s="29"/>
      <c r="J537" s="29"/>
      <c r="K537" s="29"/>
    </row>
    <row r="538" spans="2:11" ht="12.75" customHeight="1">
      <c r="B538" s="28"/>
      <c r="C538" s="29"/>
      <c r="D538" s="29"/>
      <c r="E538" s="29"/>
      <c r="F538" s="29"/>
      <c r="G538" s="29"/>
      <c r="H538" s="29"/>
      <c r="I538" s="29"/>
      <c r="J538" s="29"/>
      <c r="K538" s="29"/>
    </row>
    <row r="539" spans="2:11" ht="12.75" customHeight="1">
      <c r="B539" s="16"/>
      <c r="C539" s="17"/>
      <c r="D539" s="17"/>
      <c r="E539" s="17"/>
      <c r="F539" s="17"/>
      <c r="G539" s="17"/>
      <c r="H539" s="17"/>
      <c r="I539" s="17"/>
      <c r="J539" s="17"/>
      <c r="K539" s="17"/>
    </row>
    <row r="540" spans="2:11" ht="12.75" customHeight="1">
      <c r="B540" s="16"/>
      <c r="C540" s="17"/>
      <c r="D540" s="17"/>
      <c r="E540" s="17"/>
      <c r="F540" s="17"/>
      <c r="G540" s="17"/>
      <c r="H540" s="17"/>
      <c r="I540" s="17"/>
      <c r="J540" s="17"/>
      <c r="K540" s="17"/>
    </row>
    <row r="541" spans="2:11" ht="12.75" customHeight="1">
      <c r="B541" s="16"/>
      <c r="C541" s="17"/>
      <c r="D541" s="17"/>
      <c r="E541" s="17"/>
      <c r="F541" s="17"/>
      <c r="G541" s="17"/>
      <c r="H541" s="17"/>
      <c r="I541" s="17"/>
      <c r="J541" s="17"/>
      <c r="K541" s="17"/>
    </row>
    <row r="542" spans="2:11" ht="12.75" customHeight="1">
      <c r="B542" s="16"/>
      <c r="C542" s="17"/>
      <c r="D542" s="17"/>
      <c r="E542" s="17"/>
      <c r="F542" s="17"/>
      <c r="G542" s="17"/>
      <c r="H542" s="17"/>
      <c r="I542" s="17"/>
      <c r="J542" s="17"/>
      <c r="K542" s="17"/>
    </row>
    <row r="543" spans="2:11" ht="12.75" customHeight="1">
      <c r="B543" s="16"/>
      <c r="C543" s="17"/>
      <c r="D543" s="17"/>
      <c r="E543" s="17"/>
      <c r="F543" s="17"/>
      <c r="G543" s="17"/>
      <c r="H543" s="17"/>
      <c r="I543" s="17"/>
      <c r="J543" s="17"/>
      <c r="K543" s="17"/>
    </row>
    <row r="544" spans="2:11" ht="12.75" customHeight="1">
      <c r="B544" s="16"/>
      <c r="C544" s="17"/>
      <c r="D544" s="17"/>
      <c r="E544" s="17"/>
      <c r="F544" s="17"/>
      <c r="G544" s="17"/>
      <c r="H544" s="17"/>
      <c r="I544" s="17"/>
      <c r="J544" s="17"/>
      <c r="K544" s="17"/>
    </row>
    <row r="545" spans="2:11" ht="12.75" customHeight="1">
      <c r="B545" s="16"/>
      <c r="C545" s="17"/>
      <c r="D545" s="17"/>
      <c r="E545" s="17"/>
      <c r="F545" s="17"/>
      <c r="G545" s="17"/>
      <c r="H545" s="17"/>
      <c r="I545" s="17"/>
      <c r="J545" s="17"/>
      <c r="K545" s="17"/>
    </row>
    <row r="546" spans="2:11" ht="12.75" customHeight="1">
      <c r="B546" s="16"/>
      <c r="C546" s="17"/>
      <c r="D546" s="17"/>
      <c r="E546" s="17"/>
      <c r="F546" s="17"/>
      <c r="G546" s="17"/>
      <c r="H546" s="17"/>
      <c r="I546" s="17"/>
      <c r="J546" s="17"/>
      <c r="K546" s="17"/>
    </row>
    <row r="547" spans="2:11" ht="12.75" customHeight="1">
      <c r="B547" s="16"/>
      <c r="C547" s="17"/>
      <c r="D547" s="17"/>
      <c r="E547" s="17"/>
      <c r="F547" s="17"/>
      <c r="G547" s="17"/>
      <c r="H547" s="17"/>
      <c r="I547" s="17"/>
      <c r="J547" s="17"/>
      <c r="K547" s="17"/>
    </row>
    <row r="548" spans="2:11" ht="12.75" customHeight="1">
      <c r="B548" s="16"/>
      <c r="C548" s="17"/>
      <c r="D548" s="17"/>
      <c r="E548" s="17"/>
      <c r="F548" s="17"/>
      <c r="G548" s="17"/>
      <c r="H548" s="17"/>
      <c r="I548" s="17"/>
      <c r="J548" s="17"/>
      <c r="K548" s="17"/>
    </row>
    <row r="549" spans="2:11" ht="12.75" customHeight="1">
      <c r="B549" s="16"/>
      <c r="C549" s="17"/>
      <c r="D549" s="17"/>
      <c r="E549" s="17"/>
      <c r="F549" s="17"/>
      <c r="G549" s="17"/>
      <c r="H549" s="17"/>
      <c r="I549" s="17"/>
      <c r="J549" s="17"/>
      <c r="K549" s="17"/>
    </row>
    <row r="550" spans="2:11" ht="12.75" customHeight="1">
      <c r="B550" s="16"/>
      <c r="C550" s="17"/>
      <c r="D550" s="17"/>
      <c r="E550" s="17"/>
      <c r="F550" s="17"/>
      <c r="G550" s="17"/>
      <c r="H550" s="17"/>
      <c r="I550" s="17"/>
      <c r="J550" s="17"/>
      <c r="K550" s="17"/>
    </row>
    <row r="551" spans="2:11" ht="12.75" customHeight="1">
      <c r="B551" s="16"/>
      <c r="C551" s="17"/>
      <c r="D551" s="17"/>
      <c r="E551" s="17"/>
      <c r="F551" s="17"/>
      <c r="G551" s="17"/>
      <c r="H551" s="17"/>
      <c r="I551" s="17"/>
      <c r="J551" s="17"/>
      <c r="K551" s="17"/>
    </row>
    <row r="552" spans="2:11" ht="12.75" customHeight="1">
      <c r="B552" s="16"/>
      <c r="C552" s="17"/>
      <c r="D552" s="17"/>
      <c r="E552" s="17"/>
      <c r="F552" s="17"/>
      <c r="G552" s="17"/>
      <c r="H552" s="17"/>
      <c r="I552" s="17"/>
      <c r="J552" s="17"/>
      <c r="K552" s="17"/>
    </row>
    <row r="553" spans="2:11" ht="12.75" customHeight="1">
      <c r="B553" s="16"/>
      <c r="C553" s="17"/>
      <c r="D553" s="17"/>
      <c r="E553" s="17"/>
      <c r="F553" s="17"/>
      <c r="G553" s="17"/>
      <c r="H553" s="17"/>
      <c r="I553" s="17"/>
      <c r="J553" s="17"/>
      <c r="K553" s="17"/>
    </row>
    <row r="554" spans="2:11" ht="12.75" customHeight="1">
      <c r="B554" s="16"/>
      <c r="C554" s="17"/>
      <c r="D554" s="17"/>
      <c r="E554" s="17"/>
      <c r="F554" s="17"/>
      <c r="G554" s="17"/>
      <c r="H554" s="17"/>
      <c r="I554" s="17"/>
      <c r="J554" s="17"/>
      <c r="K554" s="17"/>
    </row>
    <row r="555" spans="2:11" ht="12.75" customHeight="1">
      <c r="B555" s="16"/>
      <c r="C555" s="17"/>
      <c r="D555" s="17"/>
      <c r="E555" s="17"/>
      <c r="F555" s="17"/>
      <c r="G555" s="17"/>
      <c r="H555" s="17"/>
      <c r="I555" s="17"/>
      <c r="J555" s="17"/>
      <c r="K555" s="17"/>
    </row>
    <row r="556" spans="2:11" ht="12.75" customHeight="1">
      <c r="B556" s="16"/>
      <c r="C556" s="17"/>
      <c r="D556" s="17"/>
      <c r="E556" s="17"/>
      <c r="F556" s="17"/>
      <c r="G556" s="17"/>
      <c r="H556" s="17"/>
      <c r="I556" s="17"/>
      <c r="J556" s="17"/>
      <c r="K556" s="17"/>
    </row>
    <row r="557" spans="2:11" ht="12.75" customHeight="1">
      <c r="B557" s="16"/>
      <c r="C557" s="17"/>
      <c r="D557" s="17"/>
      <c r="E557" s="17"/>
      <c r="F557" s="17"/>
      <c r="G557" s="17"/>
      <c r="H557" s="17"/>
      <c r="I557" s="17"/>
      <c r="J557" s="17"/>
      <c r="K557" s="17"/>
    </row>
    <row r="558" spans="2:11" ht="12.75" customHeight="1">
      <c r="B558" s="16"/>
      <c r="C558" s="17"/>
      <c r="D558" s="17"/>
      <c r="E558" s="17"/>
      <c r="F558" s="17"/>
      <c r="G558" s="17"/>
      <c r="H558" s="17"/>
      <c r="I558" s="17"/>
      <c r="J558" s="17"/>
      <c r="K558" s="17"/>
    </row>
    <row r="559" spans="2:11" ht="12.75" customHeight="1">
      <c r="B559" s="16"/>
      <c r="C559" s="17"/>
      <c r="D559" s="17"/>
      <c r="E559" s="17"/>
      <c r="F559" s="17"/>
      <c r="G559" s="17"/>
      <c r="H559" s="17"/>
      <c r="I559" s="17"/>
      <c r="J559" s="17"/>
      <c r="K559" s="17"/>
    </row>
    <row r="560" spans="2:11" ht="12.75" customHeight="1">
      <c r="B560" s="16"/>
      <c r="C560" s="17"/>
      <c r="D560" s="17"/>
      <c r="E560" s="17"/>
      <c r="F560" s="17"/>
      <c r="G560" s="17"/>
      <c r="H560" s="17"/>
      <c r="I560" s="17"/>
      <c r="J560" s="17"/>
      <c r="K560" s="17"/>
    </row>
    <row r="561" spans="2:11" ht="12.75" customHeight="1">
      <c r="B561" s="16"/>
      <c r="C561" s="17"/>
      <c r="D561" s="17"/>
      <c r="E561" s="17"/>
      <c r="F561" s="17"/>
      <c r="G561" s="17"/>
      <c r="H561" s="17"/>
      <c r="I561" s="17"/>
      <c r="J561" s="17"/>
      <c r="K561" s="17"/>
    </row>
    <row r="562" spans="2:11" ht="12.75" customHeight="1">
      <c r="B562" s="16"/>
      <c r="C562" s="17"/>
      <c r="D562" s="17"/>
      <c r="E562" s="17"/>
      <c r="F562" s="17"/>
      <c r="G562" s="17"/>
      <c r="H562" s="17"/>
      <c r="I562" s="17"/>
      <c r="J562" s="17"/>
      <c r="K562" s="17"/>
    </row>
    <row r="563" spans="2:11" ht="12.75" customHeight="1">
      <c r="B563" s="16"/>
      <c r="C563" s="17"/>
      <c r="D563" s="17"/>
      <c r="E563" s="17"/>
      <c r="F563" s="17"/>
      <c r="G563" s="17"/>
      <c r="H563" s="17"/>
      <c r="I563" s="17"/>
      <c r="J563" s="17"/>
      <c r="K563" s="17"/>
    </row>
    <row r="564" spans="2:11" ht="12.75" customHeight="1">
      <c r="B564" s="16"/>
      <c r="C564" s="17"/>
      <c r="D564" s="17"/>
      <c r="E564" s="17"/>
      <c r="F564" s="17"/>
      <c r="G564" s="17"/>
      <c r="H564" s="17"/>
      <c r="I564" s="17"/>
      <c r="J564" s="17"/>
      <c r="K564" s="17"/>
    </row>
    <row r="565" spans="2:11" ht="12.75" customHeight="1">
      <c r="B565" s="16"/>
      <c r="C565" s="17"/>
      <c r="D565" s="17"/>
      <c r="E565" s="17"/>
      <c r="F565" s="17"/>
      <c r="G565" s="17"/>
      <c r="H565" s="17"/>
      <c r="I565" s="17"/>
      <c r="J565" s="17"/>
      <c r="K565" s="17"/>
    </row>
    <row r="566" spans="2:11" ht="12.75" customHeight="1">
      <c r="B566" s="16"/>
      <c r="C566" s="17"/>
      <c r="D566" s="17"/>
      <c r="E566" s="17"/>
      <c r="F566" s="17"/>
      <c r="G566" s="17"/>
      <c r="H566" s="17"/>
      <c r="I566" s="17"/>
      <c r="J566" s="17"/>
      <c r="K566" s="17"/>
    </row>
    <row r="567" spans="2:11" ht="12.75" customHeight="1">
      <c r="B567" s="16"/>
      <c r="C567" s="17"/>
      <c r="D567" s="17"/>
      <c r="E567" s="17"/>
      <c r="F567" s="17"/>
      <c r="G567" s="17"/>
      <c r="H567" s="17"/>
      <c r="I567" s="17"/>
      <c r="J567" s="17"/>
      <c r="K567" s="17"/>
    </row>
    <row r="568" spans="2:11" ht="12.75" customHeight="1">
      <c r="B568" s="16"/>
      <c r="C568" s="17"/>
      <c r="D568" s="17"/>
      <c r="E568" s="17"/>
      <c r="F568" s="17"/>
      <c r="G568" s="17"/>
      <c r="H568" s="17"/>
      <c r="I568" s="17"/>
      <c r="J568" s="17"/>
      <c r="K568" s="17"/>
    </row>
    <row r="569" spans="2:11" ht="12.75" customHeight="1">
      <c r="B569" s="16"/>
      <c r="C569" s="17"/>
      <c r="D569" s="17"/>
      <c r="E569" s="17"/>
      <c r="F569" s="17"/>
      <c r="G569" s="17"/>
      <c r="H569" s="17"/>
      <c r="I569" s="17"/>
      <c r="J569" s="17"/>
      <c r="K569" s="17"/>
    </row>
    <row r="570" spans="2:11" ht="12.75" customHeight="1">
      <c r="B570" s="16"/>
      <c r="C570" s="17"/>
      <c r="D570" s="17"/>
      <c r="E570" s="17"/>
      <c r="F570" s="17"/>
      <c r="G570" s="17"/>
      <c r="H570" s="17"/>
      <c r="I570" s="17"/>
      <c r="J570" s="17"/>
      <c r="K570" s="17"/>
    </row>
    <row r="571" spans="2:11" ht="12.75" customHeight="1">
      <c r="B571" s="16"/>
      <c r="C571" s="17"/>
      <c r="D571" s="17"/>
      <c r="E571" s="17"/>
      <c r="F571" s="17"/>
      <c r="G571" s="17"/>
      <c r="H571" s="17"/>
      <c r="I571" s="17"/>
      <c r="J571" s="17"/>
      <c r="K571" s="17"/>
    </row>
    <row r="572" spans="2:11" ht="12.75" customHeight="1">
      <c r="B572" s="28"/>
      <c r="C572" s="29"/>
      <c r="D572" s="29"/>
      <c r="E572" s="29"/>
      <c r="F572" s="29"/>
      <c r="G572" s="29"/>
      <c r="H572" s="29"/>
      <c r="I572" s="29"/>
      <c r="J572" s="29"/>
      <c r="K572" s="29"/>
    </row>
    <row r="573" spans="2:11" ht="12.75" customHeight="1">
      <c r="B573" s="16"/>
      <c r="C573" s="17"/>
      <c r="D573" s="17"/>
      <c r="E573" s="17"/>
      <c r="F573" s="17"/>
      <c r="G573" s="17"/>
      <c r="H573" s="17"/>
      <c r="I573" s="17"/>
      <c r="J573" s="17"/>
      <c r="K573" s="17"/>
    </row>
    <row r="574" spans="2:11" ht="12.75" customHeight="1">
      <c r="B574" s="16"/>
      <c r="C574" s="17"/>
      <c r="D574" s="17"/>
      <c r="E574" s="17"/>
      <c r="F574" s="17"/>
      <c r="G574" s="17"/>
      <c r="H574" s="17"/>
      <c r="I574" s="17"/>
      <c r="J574" s="17"/>
      <c r="K574" s="17"/>
    </row>
    <row r="575" spans="2:11" ht="12.75" customHeight="1">
      <c r="B575" s="16"/>
      <c r="C575" s="17"/>
      <c r="D575" s="17"/>
      <c r="E575" s="17"/>
      <c r="F575" s="17"/>
      <c r="G575" s="17"/>
      <c r="H575" s="17"/>
      <c r="I575" s="17"/>
      <c r="J575" s="17"/>
      <c r="K575" s="17"/>
    </row>
    <row r="576" spans="2:11" ht="12.75" customHeight="1">
      <c r="B576" s="16"/>
      <c r="C576" s="17"/>
      <c r="D576" s="17"/>
      <c r="E576" s="17"/>
      <c r="F576" s="17"/>
      <c r="G576" s="17"/>
      <c r="H576" s="17"/>
      <c r="I576" s="17"/>
      <c r="J576" s="17"/>
      <c r="K576" s="17"/>
    </row>
    <row r="577" spans="2:11" ht="12.75" customHeight="1">
      <c r="B577" s="16"/>
      <c r="C577" s="17"/>
      <c r="D577" s="17"/>
      <c r="E577" s="17"/>
      <c r="F577" s="17"/>
      <c r="G577" s="17"/>
      <c r="H577" s="17"/>
      <c r="I577" s="17"/>
      <c r="J577" s="17"/>
      <c r="K577" s="17"/>
    </row>
    <row r="578" spans="2:11" ht="12.75" customHeight="1">
      <c r="B578" s="16"/>
      <c r="C578" s="17"/>
      <c r="D578" s="17"/>
      <c r="E578" s="17"/>
      <c r="F578" s="17"/>
      <c r="G578" s="17"/>
      <c r="H578" s="17"/>
      <c r="I578" s="17"/>
      <c r="J578" s="17"/>
      <c r="K578" s="17"/>
    </row>
    <row r="579" spans="2:11" ht="12.75" customHeight="1">
      <c r="B579" s="16"/>
      <c r="C579" s="17"/>
      <c r="D579" s="17"/>
      <c r="E579" s="17"/>
      <c r="F579" s="17"/>
      <c r="G579" s="17"/>
      <c r="H579" s="17"/>
      <c r="I579" s="17"/>
      <c r="J579" s="17"/>
      <c r="K579" s="17"/>
    </row>
    <row r="580" spans="2:11" ht="12.75" customHeight="1">
      <c r="B580" s="16"/>
      <c r="C580" s="17"/>
      <c r="D580" s="17"/>
      <c r="E580" s="17"/>
      <c r="F580" s="17"/>
      <c r="G580" s="17"/>
      <c r="H580" s="17"/>
      <c r="I580" s="17"/>
      <c r="J580" s="17"/>
      <c r="K580" s="17"/>
    </row>
    <row r="581" spans="2:11" ht="12.75" customHeight="1">
      <c r="B581" s="16"/>
      <c r="C581" s="17"/>
      <c r="D581" s="17"/>
      <c r="E581" s="17"/>
      <c r="F581" s="17"/>
      <c r="G581" s="17"/>
      <c r="H581" s="17"/>
      <c r="I581" s="17"/>
      <c r="J581" s="17"/>
      <c r="K581" s="17"/>
    </row>
    <row r="582" spans="2:11" ht="12.75" customHeight="1">
      <c r="B582" s="16"/>
      <c r="C582" s="17"/>
      <c r="D582" s="17"/>
      <c r="E582" s="17"/>
      <c r="F582" s="17"/>
      <c r="G582" s="17"/>
      <c r="H582" s="17"/>
      <c r="I582" s="17"/>
      <c r="J582" s="17"/>
      <c r="K582" s="17"/>
    </row>
    <row r="583" spans="2:11" ht="12.75" customHeight="1">
      <c r="B583" s="16"/>
      <c r="C583" s="17"/>
      <c r="D583" s="17"/>
      <c r="E583" s="17"/>
      <c r="F583" s="17"/>
      <c r="G583" s="17"/>
      <c r="H583" s="17"/>
      <c r="I583" s="17"/>
      <c r="J583" s="17"/>
      <c r="K583" s="17"/>
    </row>
    <row r="584" spans="2:11" ht="12.75" customHeight="1">
      <c r="B584" s="16"/>
      <c r="C584" s="17"/>
      <c r="D584" s="17"/>
      <c r="E584" s="17"/>
      <c r="F584" s="17"/>
      <c r="G584" s="17"/>
      <c r="H584" s="17"/>
      <c r="I584" s="17"/>
      <c r="J584" s="17"/>
      <c r="K584" s="17"/>
    </row>
    <row r="585" spans="2:11" ht="12.75" customHeight="1">
      <c r="B585" s="16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2:11" ht="12.75" customHeight="1">
      <c r="B586" s="16"/>
      <c r="C586" s="17"/>
      <c r="D586" s="17"/>
      <c r="E586" s="17"/>
      <c r="F586" s="17"/>
      <c r="G586" s="17"/>
      <c r="H586" s="17"/>
      <c r="I586" s="17"/>
      <c r="J586" s="17"/>
      <c r="K586" s="17"/>
    </row>
    <row r="587" spans="2:11" ht="12.75" customHeight="1">
      <c r="B587" s="16"/>
      <c r="C587" s="17"/>
      <c r="D587" s="17"/>
      <c r="E587" s="17"/>
      <c r="F587" s="17"/>
      <c r="G587" s="17"/>
      <c r="H587" s="17"/>
      <c r="I587" s="17"/>
      <c r="J587" s="17"/>
      <c r="K587" s="17"/>
    </row>
    <row r="588" spans="2:11" ht="12.75" customHeight="1">
      <c r="B588" s="16"/>
      <c r="C588" s="17"/>
      <c r="D588" s="17"/>
      <c r="E588" s="17"/>
      <c r="F588" s="17"/>
      <c r="G588" s="17"/>
      <c r="H588" s="17"/>
      <c r="I588" s="17"/>
      <c r="J588" s="17"/>
      <c r="K588" s="17"/>
    </row>
    <row r="589" spans="2:11" ht="12.75" customHeight="1">
      <c r="B589" s="16"/>
      <c r="C589" s="17"/>
      <c r="D589" s="17"/>
      <c r="E589" s="17"/>
      <c r="F589" s="17"/>
      <c r="G589" s="17"/>
      <c r="H589" s="17"/>
      <c r="I589" s="17"/>
      <c r="J589" s="17"/>
      <c r="K589" s="17"/>
    </row>
    <row r="590" spans="2:11" ht="12.75" customHeight="1">
      <c r="B590" s="16"/>
      <c r="C590" s="17"/>
      <c r="D590" s="17"/>
      <c r="E590" s="17"/>
      <c r="F590" s="17"/>
      <c r="G590" s="17"/>
      <c r="H590" s="17"/>
      <c r="I590" s="17"/>
      <c r="J590" s="17"/>
      <c r="K590" s="17"/>
    </row>
    <row r="591" spans="2:11" ht="12.75" customHeight="1">
      <c r="B591" s="16"/>
      <c r="C591" s="17"/>
      <c r="D591" s="17"/>
      <c r="E591" s="17"/>
      <c r="F591" s="17"/>
      <c r="G591" s="17"/>
      <c r="H591" s="17"/>
      <c r="I591" s="17"/>
      <c r="J591" s="17"/>
      <c r="K591" s="17"/>
    </row>
    <row r="592" spans="2:11" ht="12.75" customHeight="1">
      <c r="B592" s="16"/>
      <c r="C592" s="17"/>
      <c r="D592" s="17"/>
      <c r="E592" s="17"/>
      <c r="F592" s="17"/>
      <c r="G592" s="17"/>
      <c r="H592" s="17"/>
      <c r="I592" s="17"/>
      <c r="J592" s="17"/>
      <c r="K592" s="17"/>
    </row>
    <row r="593" spans="2:11" ht="12.75" customHeight="1">
      <c r="B593" s="16"/>
      <c r="C593" s="17"/>
      <c r="D593" s="17"/>
      <c r="E593" s="17"/>
      <c r="F593" s="17"/>
      <c r="G593" s="17"/>
      <c r="H593" s="17"/>
      <c r="I593" s="17"/>
      <c r="J593" s="17"/>
      <c r="K593" s="17"/>
    </row>
    <row r="594" spans="2:11" ht="12.75" customHeight="1">
      <c r="B594" s="16"/>
      <c r="C594" s="17"/>
      <c r="D594" s="17"/>
      <c r="E594" s="17"/>
      <c r="F594" s="17"/>
      <c r="G594" s="17"/>
      <c r="H594" s="17"/>
      <c r="I594" s="17"/>
      <c r="J594" s="17"/>
      <c r="K594" s="17"/>
    </row>
    <row r="595" spans="2:11" ht="12.75" customHeight="1">
      <c r="B595" s="28"/>
      <c r="C595" s="29"/>
      <c r="D595" s="29"/>
      <c r="E595" s="29"/>
      <c r="F595" s="29"/>
      <c r="G595" s="29"/>
      <c r="H595" s="29"/>
      <c r="I595" s="29"/>
      <c r="J595" s="29"/>
      <c r="K595" s="29"/>
    </row>
    <row r="596" spans="2:11" ht="12.75" customHeight="1">
      <c r="B596" s="28"/>
      <c r="C596" s="29"/>
      <c r="D596" s="29"/>
      <c r="E596" s="29"/>
      <c r="F596" s="29"/>
      <c r="G596" s="29"/>
      <c r="H596" s="29"/>
      <c r="I596" s="29"/>
      <c r="J596" s="29"/>
      <c r="K596" s="29"/>
    </row>
    <row r="597" spans="2:11" ht="12.75" customHeight="1">
      <c r="B597" s="16"/>
      <c r="C597" s="17"/>
      <c r="D597" s="17"/>
      <c r="E597" s="17"/>
      <c r="F597" s="17"/>
      <c r="G597" s="17"/>
      <c r="H597" s="17"/>
      <c r="I597" s="17"/>
      <c r="J597" s="17"/>
      <c r="K597" s="17"/>
    </row>
    <row r="598" spans="2:11" ht="12.75" customHeight="1">
      <c r="B598" s="16"/>
      <c r="C598" s="17"/>
      <c r="D598" s="17"/>
      <c r="E598" s="17"/>
      <c r="F598" s="17"/>
      <c r="G598" s="17"/>
      <c r="H598" s="17"/>
      <c r="I598" s="17"/>
      <c r="J598" s="17"/>
      <c r="K598" s="17"/>
    </row>
    <row r="599" spans="2:11" ht="12.75" customHeight="1">
      <c r="B599" s="16"/>
      <c r="C599" s="17"/>
      <c r="D599" s="17"/>
      <c r="E599" s="17"/>
      <c r="F599" s="17"/>
      <c r="G599" s="17"/>
      <c r="H599" s="17"/>
      <c r="I599" s="17"/>
      <c r="J599" s="17"/>
      <c r="K599" s="17"/>
    </row>
    <row r="600" spans="2:11" ht="12.75" customHeight="1">
      <c r="B600" s="16"/>
      <c r="C600" s="17"/>
      <c r="D600" s="17"/>
      <c r="E600" s="17"/>
      <c r="F600" s="17"/>
      <c r="G600" s="17"/>
      <c r="H600" s="17"/>
      <c r="I600" s="17"/>
      <c r="J600" s="17"/>
      <c r="K600" s="17"/>
    </row>
    <row r="601" spans="2:11" ht="12.75" customHeight="1">
      <c r="B601" s="16"/>
      <c r="C601" s="17"/>
      <c r="D601" s="17"/>
      <c r="E601" s="17"/>
      <c r="F601" s="17"/>
      <c r="G601" s="17"/>
      <c r="H601" s="17"/>
      <c r="I601" s="17"/>
      <c r="J601" s="17"/>
      <c r="K601" s="17"/>
    </row>
    <row r="602" spans="2:11" ht="12.75" customHeight="1">
      <c r="B602" s="16"/>
      <c r="C602" s="17"/>
      <c r="D602" s="17"/>
      <c r="E602" s="17"/>
      <c r="F602" s="17"/>
      <c r="G602" s="17"/>
      <c r="H602" s="17"/>
      <c r="I602" s="17"/>
      <c r="J602" s="17"/>
      <c r="K602" s="17"/>
    </row>
    <row r="603" spans="2:11" ht="12.75" customHeight="1">
      <c r="B603" s="16"/>
      <c r="C603" s="17"/>
      <c r="D603" s="17"/>
      <c r="E603" s="17"/>
      <c r="F603" s="17"/>
      <c r="G603" s="17"/>
      <c r="H603" s="17"/>
      <c r="I603" s="17"/>
      <c r="J603" s="17"/>
      <c r="K603" s="17"/>
    </row>
    <row r="604" spans="2:11" ht="12.75" customHeight="1">
      <c r="B604" s="16"/>
      <c r="C604" s="17"/>
      <c r="D604" s="17"/>
      <c r="E604" s="17"/>
      <c r="F604" s="17"/>
      <c r="G604" s="17"/>
      <c r="H604" s="17"/>
      <c r="I604" s="17"/>
      <c r="J604" s="17"/>
      <c r="K604" s="17"/>
    </row>
    <row r="605" spans="2:11" ht="12.75" customHeight="1">
      <c r="B605" s="16"/>
      <c r="C605" s="17"/>
      <c r="D605" s="17"/>
      <c r="E605" s="17"/>
      <c r="F605" s="17"/>
      <c r="G605" s="17"/>
      <c r="H605" s="17"/>
      <c r="I605" s="17"/>
      <c r="J605" s="17"/>
      <c r="K605" s="17"/>
    </row>
    <row r="606" spans="2:11" ht="12.75" customHeight="1">
      <c r="B606" s="16"/>
      <c r="C606" s="17"/>
      <c r="D606" s="17"/>
      <c r="E606" s="17"/>
      <c r="F606" s="17"/>
      <c r="G606" s="17"/>
      <c r="H606" s="17"/>
      <c r="I606" s="17"/>
      <c r="J606" s="17"/>
      <c r="K606" s="17"/>
    </row>
    <row r="607" spans="2:11" ht="12.75" customHeight="1">
      <c r="B607" s="16"/>
      <c r="C607" s="17"/>
      <c r="D607" s="17"/>
      <c r="E607" s="17"/>
      <c r="F607" s="17"/>
      <c r="G607" s="17"/>
      <c r="H607" s="17"/>
      <c r="I607" s="17"/>
      <c r="J607" s="17"/>
      <c r="K607" s="17"/>
    </row>
    <row r="608" spans="2:11" ht="12.75" customHeight="1">
      <c r="B608" s="16"/>
      <c r="C608" s="17"/>
      <c r="D608" s="17"/>
      <c r="E608" s="17"/>
      <c r="F608" s="17"/>
      <c r="G608" s="17"/>
      <c r="H608" s="17"/>
      <c r="I608" s="17"/>
      <c r="J608" s="17"/>
      <c r="K608" s="17"/>
    </row>
    <row r="609" spans="2:11" ht="12.75" customHeight="1">
      <c r="B609" s="16"/>
      <c r="C609" s="17"/>
      <c r="D609" s="17"/>
      <c r="E609" s="17"/>
      <c r="F609" s="17"/>
      <c r="G609" s="17"/>
      <c r="H609" s="17"/>
      <c r="I609" s="17"/>
      <c r="J609" s="17"/>
      <c r="K609" s="17"/>
    </row>
    <row r="610" spans="2:11" ht="12.75" customHeight="1">
      <c r="B610" s="16"/>
      <c r="C610" s="17"/>
      <c r="D610" s="17"/>
      <c r="E610" s="17"/>
      <c r="F610" s="17"/>
      <c r="G610" s="17"/>
      <c r="H610" s="17"/>
      <c r="I610" s="17"/>
      <c r="J610" s="17"/>
      <c r="K610" s="17"/>
    </row>
    <row r="611" spans="2:11" ht="12.75" customHeight="1">
      <c r="B611" s="16"/>
      <c r="C611" s="17"/>
      <c r="D611" s="17"/>
      <c r="E611" s="17"/>
      <c r="F611" s="17"/>
      <c r="G611" s="17"/>
      <c r="H611" s="17"/>
      <c r="I611" s="17"/>
      <c r="J611" s="17"/>
      <c r="K611" s="17"/>
    </row>
    <row r="612" spans="2:11" ht="12.75" customHeight="1">
      <c r="B612" s="16"/>
      <c r="C612" s="17"/>
      <c r="D612" s="17"/>
      <c r="E612" s="17"/>
      <c r="F612" s="17"/>
      <c r="G612" s="17"/>
      <c r="H612" s="17"/>
      <c r="I612" s="17"/>
      <c r="J612" s="17"/>
      <c r="K612" s="17"/>
    </row>
    <row r="613" spans="2:11" ht="12.75" customHeight="1">
      <c r="B613" s="16"/>
      <c r="C613" s="17"/>
      <c r="D613" s="17"/>
      <c r="E613" s="17"/>
      <c r="F613" s="17"/>
      <c r="G613" s="17"/>
      <c r="H613" s="17"/>
      <c r="I613" s="17"/>
      <c r="J613" s="17"/>
      <c r="K613" s="17"/>
    </row>
    <row r="614" spans="2:11" ht="12.75" customHeight="1">
      <c r="B614" s="16"/>
      <c r="C614" s="17"/>
      <c r="D614" s="17"/>
      <c r="E614" s="17"/>
      <c r="F614" s="17"/>
      <c r="G614" s="17"/>
      <c r="H614" s="17"/>
      <c r="I614" s="17"/>
      <c r="J614" s="17"/>
      <c r="K614" s="17"/>
    </row>
    <row r="615" spans="2:11" ht="12.75" customHeight="1">
      <c r="B615" s="16"/>
      <c r="C615" s="17"/>
      <c r="D615" s="17"/>
      <c r="E615" s="17"/>
      <c r="F615" s="17"/>
      <c r="G615" s="17"/>
      <c r="H615" s="17"/>
      <c r="I615" s="17"/>
      <c r="J615" s="17"/>
      <c r="K615" s="17"/>
    </row>
    <row r="616" spans="2:11" ht="12.75" customHeight="1">
      <c r="B616" s="16"/>
      <c r="C616" s="17"/>
      <c r="D616" s="17"/>
      <c r="E616" s="17"/>
      <c r="F616" s="17"/>
      <c r="G616" s="17"/>
      <c r="H616" s="17"/>
      <c r="I616" s="17"/>
      <c r="J616" s="17"/>
      <c r="K616" s="17"/>
    </row>
    <row r="617" spans="2:11" ht="12.75" customHeight="1">
      <c r="B617" s="16"/>
      <c r="C617" s="17"/>
      <c r="D617" s="17"/>
      <c r="E617" s="17"/>
      <c r="F617" s="17"/>
      <c r="G617" s="17"/>
      <c r="H617" s="17"/>
      <c r="I617" s="17"/>
      <c r="J617" s="17"/>
      <c r="K617" s="17"/>
    </row>
    <row r="618" spans="2:11" ht="12.75" customHeight="1">
      <c r="B618" s="16"/>
      <c r="C618" s="17"/>
      <c r="D618" s="17"/>
      <c r="E618" s="17"/>
      <c r="F618" s="17"/>
      <c r="G618" s="17"/>
      <c r="H618" s="17"/>
      <c r="I618" s="17"/>
      <c r="J618" s="17"/>
      <c r="K618" s="17"/>
    </row>
    <row r="619" spans="2:11" ht="12.75" customHeight="1">
      <c r="B619" s="16"/>
      <c r="C619" s="17"/>
      <c r="D619" s="17"/>
      <c r="E619" s="17"/>
      <c r="F619" s="17"/>
      <c r="G619" s="17"/>
      <c r="H619" s="17"/>
      <c r="I619" s="17"/>
      <c r="J619" s="17"/>
      <c r="K619" s="17"/>
    </row>
    <row r="620" spans="2:11" ht="12.75" customHeight="1">
      <c r="B620" s="28"/>
      <c r="C620" s="29"/>
      <c r="D620" s="29"/>
      <c r="E620" s="29"/>
      <c r="F620" s="29"/>
      <c r="G620" s="29"/>
      <c r="H620" s="29"/>
      <c r="I620" s="29"/>
      <c r="J620" s="29"/>
      <c r="K620" s="29"/>
    </row>
    <row r="621" spans="2:11" ht="12.75" customHeight="1">
      <c r="B621" s="28"/>
      <c r="C621" s="29"/>
      <c r="D621" s="29"/>
      <c r="E621" s="29"/>
      <c r="F621" s="29"/>
      <c r="G621" s="29"/>
      <c r="H621" s="29"/>
      <c r="I621" s="29"/>
      <c r="J621" s="29"/>
      <c r="K621" s="29"/>
    </row>
    <row r="622" spans="2:11" ht="12.75" customHeight="1">
      <c r="B622" s="28"/>
      <c r="C622" s="29"/>
      <c r="D622" s="29"/>
      <c r="E622" s="29"/>
      <c r="F622" s="29"/>
      <c r="G622" s="29"/>
      <c r="H622" s="29"/>
      <c r="I622" s="29"/>
      <c r="J622" s="29"/>
      <c r="K622" s="29"/>
    </row>
    <row r="623" spans="2:11" ht="12.75" customHeight="1">
      <c r="B623" s="28"/>
      <c r="C623" s="29"/>
      <c r="D623" s="29"/>
      <c r="E623" s="29"/>
      <c r="F623" s="29"/>
      <c r="G623" s="29"/>
      <c r="H623" s="29"/>
      <c r="I623" s="29"/>
      <c r="J623" s="29"/>
      <c r="K623" s="29"/>
    </row>
    <row r="624" spans="2:11" ht="12.75" customHeight="1">
      <c r="B624" s="16"/>
      <c r="C624" s="17"/>
      <c r="D624" s="17"/>
      <c r="E624" s="17"/>
      <c r="F624" s="17"/>
      <c r="G624" s="17"/>
      <c r="H624" s="17"/>
      <c r="I624" s="17"/>
      <c r="J624" s="17"/>
      <c r="K624" s="17"/>
    </row>
    <row r="625" spans="2:11" ht="12.75" customHeight="1">
      <c r="B625" s="16"/>
      <c r="C625" s="17"/>
      <c r="D625" s="17"/>
      <c r="E625" s="17"/>
      <c r="F625" s="17"/>
      <c r="G625" s="17"/>
      <c r="H625" s="17"/>
      <c r="I625" s="17"/>
      <c r="J625" s="17"/>
      <c r="K625" s="17"/>
    </row>
    <row r="626" spans="2:11" ht="12.75" customHeight="1">
      <c r="B626" s="16"/>
      <c r="C626" s="17"/>
      <c r="D626" s="17"/>
      <c r="E626" s="17"/>
      <c r="F626" s="17"/>
      <c r="G626" s="17"/>
      <c r="H626" s="17"/>
      <c r="I626" s="17"/>
      <c r="J626" s="17"/>
      <c r="K626" s="17"/>
    </row>
    <row r="627" spans="2:11" ht="12.75" customHeight="1">
      <c r="B627" s="16"/>
      <c r="C627" s="17"/>
      <c r="D627" s="17"/>
      <c r="E627" s="17"/>
      <c r="F627" s="17"/>
      <c r="G627" s="17"/>
      <c r="H627" s="17"/>
      <c r="I627" s="17"/>
      <c r="J627" s="17"/>
      <c r="K627" s="17"/>
    </row>
    <row r="628" spans="2:11" ht="12.75" customHeight="1">
      <c r="B628" s="16"/>
      <c r="C628" s="17"/>
      <c r="D628" s="17"/>
      <c r="E628" s="17"/>
      <c r="F628" s="17"/>
      <c r="G628" s="17"/>
      <c r="H628" s="17"/>
      <c r="I628" s="17"/>
      <c r="J628" s="17"/>
      <c r="K628" s="17"/>
    </row>
    <row r="629" spans="2:11" ht="12.75" customHeight="1">
      <c r="B629" s="28"/>
      <c r="C629" s="29"/>
      <c r="D629" s="29"/>
      <c r="E629" s="29"/>
      <c r="F629" s="29"/>
      <c r="G629" s="29"/>
      <c r="H629" s="29"/>
      <c r="I629" s="29"/>
      <c r="J629" s="29"/>
      <c r="K629" s="29"/>
    </row>
    <row r="630" spans="2:11" ht="12.75" customHeight="1">
      <c r="B630" s="28"/>
      <c r="C630" s="29"/>
      <c r="D630" s="29"/>
      <c r="E630" s="29"/>
      <c r="F630" s="29"/>
      <c r="G630" s="29"/>
      <c r="H630" s="29"/>
      <c r="I630" s="29"/>
      <c r="J630" s="29"/>
      <c r="K630" s="29"/>
    </row>
    <row r="631" spans="2:11" ht="12.75" customHeight="1">
      <c r="B631" s="28"/>
      <c r="C631" s="29"/>
      <c r="D631" s="29"/>
      <c r="E631" s="29"/>
      <c r="F631" s="29"/>
      <c r="G631" s="29"/>
      <c r="H631" s="29"/>
      <c r="I631" s="29"/>
      <c r="J631" s="29"/>
      <c r="K631" s="29"/>
    </row>
    <row r="632" spans="2:11" ht="12.75" customHeight="1">
      <c r="B632" s="16"/>
      <c r="C632" s="17"/>
      <c r="D632" s="17"/>
      <c r="E632" s="17"/>
      <c r="F632" s="17"/>
      <c r="G632" s="17"/>
      <c r="H632" s="17"/>
      <c r="I632" s="17"/>
      <c r="J632" s="17"/>
      <c r="K632" s="17"/>
    </row>
    <row r="633" spans="2:11" ht="12.75" customHeight="1">
      <c r="B633" s="16"/>
      <c r="C633" s="17"/>
      <c r="D633" s="17"/>
      <c r="E633" s="17"/>
      <c r="F633" s="17"/>
      <c r="G633" s="17"/>
      <c r="H633" s="17"/>
      <c r="I633" s="17"/>
      <c r="J633" s="17"/>
      <c r="K633" s="17"/>
    </row>
    <row r="634" spans="2:11" ht="12.75" customHeight="1">
      <c r="B634" s="16"/>
      <c r="C634" s="17"/>
      <c r="D634" s="17"/>
      <c r="E634" s="17"/>
      <c r="F634" s="17"/>
      <c r="G634" s="17"/>
      <c r="H634" s="17"/>
      <c r="I634" s="17"/>
      <c r="J634" s="17"/>
      <c r="K634" s="17"/>
    </row>
    <row r="635" spans="2:11" ht="12.75" customHeight="1">
      <c r="B635" s="16"/>
      <c r="C635" s="17"/>
      <c r="D635" s="17"/>
      <c r="E635" s="17"/>
      <c r="F635" s="17"/>
      <c r="G635" s="17"/>
      <c r="H635" s="17"/>
      <c r="I635" s="17"/>
      <c r="J635" s="17"/>
      <c r="K635" s="17"/>
    </row>
    <row r="636" spans="2:11" ht="12.75" customHeight="1">
      <c r="B636" s="16"/>
      <c r="C636" s="17"/>
      <c r="D636" s="17"/>
      <c r="E636" s="17"/>
      <c r="F636" s="17"/>
      <c r="G636" s="17"/>
      <c r="H636" s="17"/>
      <c r="I636" s="17"/>
      <c r="J636" s="17"/>
      <c r="K636" s="17"/>
    </row>
    <row r="637" spans="2:11" ht="12.75" customHeight="1">
      <c r="B637" s="16"/>
      <c r="C637" s="17"/>
      <c r="D637" s="17"/>
      <c r="E637" s="17"/>
      <c r="F637" s="17"/>
      <c r="G637" s="17"/>
      <c r="H637" s="17"/>
      <c r="I637" s="17"/>
      <c r="J637" s="17"/>
      <c r="K637" s="17"/>
    </row>
    <row r="638" spans="2:11" ht="12.75" customHeight="1">
      <c r="B638" s="16"/>
      <c r="C638" s="17"/>
      <c r="D638" s="17"/>
      <c r="E638" s="17"/>
      <c r="F638" s="17"/>
      <c r="G638" s="17"/>
      <c r="H638" s="17"/>
      <c r="I638" s="17"/>
      <c r="J638" s="17"/>
      <c r="K638" s="17"/>
    </row>
    <row r="639" spans="2:11" ht="12.75" customHeight="1">
      <c r="B639" s="16"/>
      <c r="C639" s="17"/>
      <c r="D639" s="17"/>
      <c r="E639" s="17"/>
      <c r="F639" s="17"/>
      <c r="G639" s="17"/>
      <c r="H639" s="17"/>
      <c r="I639" s="17"/>
      <c r="J639" s="17"/>
      <c r="K639" s="17"/>
    </row>
    <row r="640" spans="2:11" ht="12.75" customHeight="1">
      <c r="B640" s="16"/>
      <c r="C640" s="17"/>
      <c r="D640" s="17"/>
      <c r="E640" s="17"/>
      <c r="F640" s="17"/>
      <c r="G640" s="17"/>
      <c r="H640" s="17"/>
      <c r="I640" s="17"/>
      <c r="J640" s="17"/>
      <c r="K640" s="17"/>
    </row>
    <row r="641" spans="2:11" ht="12.75" customHeight="1">
      <c r="B641" s="16"/>
      <c r="C641" s="17"/>
      <c r="D641" s="17"/>
      <c r="E641" s="17"/>
      <c r="F641" s="17"/>
      <c r="G641" s="17"/>
      <c r="H641" s="17"/>
      <c r="I641" s="17"/>
      <c r="J641" s="17"/>
      <c r="K641" s="17"/>
    </row>
    <row r="642" spans="2:11" ht="12.75" customHeight="1">
      <c r="B642" s="16"/>
      <c r="C642" s="17"/>
      <c r="D642" s="17"/>
      <c r="E642" s="17"/>
      <c r="F642" s="17"/>
      <c r="G642" s="17"/>
      <c r="H642" s="17"/>
      <c r="I642" s="17"/>
      <c r="J642" s="17"/>
      <c r="K642" s="17"/>
    </row>
    <row r="643" spans="2:11" ht="12.75" customHeight="1">
      <c r="B643" s="16"/>
      <c r="C643" s="17"/>
      <c r="D643" s="17"/>
      <c r="E643" s="17"/>
      <c r="F643" s="17"/>
      <c r="G643" s="17"/>
      <c r="H643" s="17"/>
      <c r="I643" s="17"/>
      <c r="J643" s="17"/>
      <c r="K643" s="17"/>
    </row>
    <row r="644" spans="2:11" ht="12.75" customHeight="1">
      <c r="B644" s="16"/>
      <c r="C644" s="17"/>
      <c r="D644" s="17"/>
      <c r="E644" s="17"/>
      <c r="F644" s="17"/>
      <c r="G644" s="17"/>
      <c r="H644" s="17"/>
      <c r="I644" s="17"/>
      <c r="J644" s="17"/>
      <c r="K644" s="17"/>
    </row>
    <row r="645" spans="2:11" ht="12.75" customHeight="1">
      <c r="B645" s="16"/>
      <c r="C645" s="17"/>
      <c r="D645" s="17"/>
      <c r="E645" s="17"/>
      <c r="F645" s="17"/>
      <c r="G645" s="17"/>
      <c r="H645" s="17"/>
      <c r="I645" s="17"/>
      <c r="J645" s="17"/>
      <c r="K645" s="17"/>
    </row>
    <row r="646" spans="2:11" ht="12.75" customHeight="1">
      <c r="B646" s="16"/>
      <c r="C646" s="17"/>
      <c r="D646" s="17"/>
      <c r="E646" s="17"/>
      <c r="F646" s="17"/>
      <c r="G646" s="17"/>
      <c r="H646" s="17"/>
      <c r="I646" s="17"/>
      <c r="J646" s="17"/>
      <c r="K646" s="17"/>
    </row>
    <row r="647" spans="2:11" ht="12.75" customHeight="1">
      <c r="B647" s="16"/>
      <c r="C647" s="17"/>
      <c r="D647" s="17"/>
      <c r="E647" s="17"/>
      <c r="F647" s="17"/>
      <c r="G647" s="17"/>
      <c r="H647" s="17"/>
      <c r="I647" s="17"/>
      <c r="J647" s="17"/>
      <c r="K647" s="17"/>
    </row>
    <row r="648" spans="2:11" ht="12.75" customHeight="1">
      <c r="B648" s="16"/>
      <c r="C648" s="17"/>
      <c r="D648" s="17"/>
      <c r="E648" s="17"/>
      <c r="F648" s="17"/>
      <c r="G648" s="17"/>
      <c r="H648" s="17"/>
      <c r="I648" s="17"/>
      <c r="J648" s="17"/>
      <c r="K648" s="17"/>
    </row>
    <row r="649" spans="2:11" ht="12.75" customHeight="1">
      <c r="B649" s="16"/>
      <c r="C649" s="17"/>
      <c r="D649" s="17"/>
      <c r="E649" s="17"/>
      <c r="F649" s="17"/>
      <c r="G649" s="17"/>
      <c r="H649" s="17"/>
      <c r="I649" s="17"/>
      <c r="J649" s="17"/>
      <c r="K649" s="17"/>
    </row>
    <row r="650" spans="2:11" ht="12.75" customHeight="1">
      <c r="B650" s="16"/>
      <c r="C650" s="17"/>
      <c r="D650" s="17"/>
      <c r="E650" s="17"/>
      <c r="F650" s="17"/>
      <c r="G650" s="17"/>
      <c r="H650" s="17"/>
      <c r="I650" s="17"/>
      <c r="J650" s="17"/>
      <c r="K650" s="17"/>
    </row>
    <row r="651" spans="2:11" ht="12.75" customHeight="1">
      <c r="B651" s="16"/>
      <c r="C651" s="17"/>
      <c r="D651" s="17"/>
      <c r="E651" s="17"/>
      <c r="F651" s="17"/>
      <c r="G651" s="17"/>
      <c r="H651" s="17"/>
      <c r="I651" s="17"/>
      <c r="J651" s="17"/>
      <c r="K651" s="17"/>
    </row>
  </sheetData>
  <sheetProtection/>
  <mergeCells count="6">
    <mergeCell ref="I2:K2"/>
    <mergeCell ref="A104:B104"/>
    <mergeCell ref="B5:K5"/>
    <mergeCell ref="A102:B102"/>
    <mergeCell ref="A103:I103"/>
    <mergeCell ref="A100:B100"/>
  </mergeCells>
  <printOptions/>
  <pageMargins left="0.3937007874015748" right="0.3937007874015748" top="1.1811023622047245" bottom="0.3937007874015748" header="0" footer="0"/>
  <pageSetup firstPageNumber="2" useFirstPageNumber="1" horizontalDpi="600" verticalDpi="600" orientation="landscape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Яна А. Забирченко</cp:lastModifiedBy>
  <cp:lastPrinted>2022-07-14T06:58:53Z</cp:lastPrinted>
  <dcterms:created xsi:type="dcterms:W3CDTF">1996-10-08T23:32:33Z</dcterms:created>
  <dcterms:modified xsi:type="dcterms:W3CDTF">2023-07-17T10:30:39Z</dcterms:modified>
  <cp:category/>
  <cp:version/>
  <cp:contentType/>
  <cp:contentStatus/>
</cp:coreProperties>
</file>