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62CF040D-A504-4324-961E-A4C7DC1AEA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Б" sheetId="1" r:id="rId1"/>
  </sheets>
  <definedNames>
    <definedName name="_xlnm.Print_Titles" localSheetId="0">МБ!$7:$7</definedName>
    <definedName name="_xlnm.Print_Area" localSheetId="0">МБ!$A$1:$K$58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E35" i="1"/>
  <c r="F35" i="1"/>
  <c r="G35" i="1"/>
  <c r="H35" i="1"/>
  <c r="I35" i="1"/>
  <c r="J35" i="1"/>
  <c r="C35" i="1"/>
  <c r="D32" i="1" l="1"/>
  <c r="E32" i="1"/>
  <c r="F32" i="1"/>
  <c r="G32" i="1"/>
  <c r="H32" i="1"/>
  <c r="I32" i="1"/>
  <c r="J32" i="1"/>
  <c r="C32" i="1"/>
  <c r="D17" i="1"/>
  <c r="E17" i="1"/>
  <c r="F17" i="1"/>
  <c r="G17" i="1"/>
  <c r="H17" i="1"/>
  <c r="I17" i="1"/>
  <c r="J17" i="1"/>
  <c r="C17" i="1"/>
  <c r="J23" i="1" l="1"/>
  <c r="J52" i="1" l="1"/>
  <c r="I52" i="1"/>
  <c r="H52" i="1"/>
  <c r="G52" i="1"/>
  <c r="F52" i="1"/>
  <c r="E52" i="1"/>
  <c r="D52" i="1"/>
  <c r="C52" i="1"/>
  <c r="I23" i="1"/>
  <c r="H23" i="1"/>
  <c r="G23" i="1"/>
  <c r="F23" i="1"/>
  <c r="E23" i="1"/>
  <c r="D23" i="1"/>
  <c r="C23" i="1"/>
  <c r="J9" i="1"/>
  <c r="J8" i="1" s="1"/>
  <c r="I9" i="1"/>
  <c r="I8" i="1" s="1"/>
  <c r="H9" i="1"/>
  <c r="H8" i="1" s="1"/>
  <c r="G9" i="1"/>
  <c r="G8" i="1" s="1"/>
  <c r="F9" i="1"/>
  <c r="F8" i="1" s="1"/>
  <c r="E9" i="1"/>
  <c r="E8" i="1" s="1"/>
  <c r="D9" i="1"/>
  <c r="D8" i="1" s="1"/>
  <c r="C9" i="1"/>
  <c r="C8" i="1" s="1"/>
  <c r="D57" i="1" l="1"/>
  <c r="F57" i="1"/>
  <c r="H57" i="1"/>
  <c r="J57" i="1"/>
  <c r="C57" i="1"/>
  <c r="E57" i="1"/>
  <c r="G57" i="1"/>
  <c r="I57" i="1"/>
  <c r="K30" i="1"/>
  <c r="K28" i="1"/>
  <c r="K27" i="1"/>
  <c r="K26" i="1"/>
  <c r="K25" i="1"/>
  <c r="K24" i="1"/>
  <c r="K22" i="1"/>
  <c r="K20" i="1"/>
  <c r="K18" i="1"/>
  <c r="K17" i="1"/>
  <c r="K23" i="1" l="1"/>
  <c r="K55" i="1"/>
  <c r="K53" i="1"/>
  <c r="K52" i="1" s="1"/>
  <c r="K50" i="1"/>
  <c r="K48" i="1"/>
  <c r="K46" i="1"/>
  <c r="K44" i="1"/>
  <c r="K43" i="1"/>
  <c r="K41" i="1"/>
  <c r="K40" i="1"/>
  <c r="K39" i="1"/>
  <c r="K38" i="1"/>
  <c r="K37" i="1"/>
  <c r="K36" i="1"/>
  <c r="K33" i="1"/>
  <c r="K32" i="1"/>
  <c r="K15" i="1"/>
  <c r="K14" i="1"/>
  <c r="K13" i="1"/>
  <c r="K12" i="1"/>
  <c r="K11" i="1"/>
  <c r="K10" i="1"/>
  <c r="K35" i="1" l="1"/>
  <c r="K9" i="1"/>
  <c r="K8" i="1" s="1"/>
  <c r="K57" i="1" l="1"/>
</calcChain>
</file>

<file path=xl/sharedStrings.xml><?xml version="1.0" encoding="utf-8"?>
<sst xmlns="http://schemas.openxmlformats.org/spreadsheetml/2006/main" count="54" uniqueCount="54">
  <si>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</si>
  <si>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</si>
  <si>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</si>
  <si>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</si>
  <si>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</si>
  <si>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</si>
  <si>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</si>
  <si>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</si>
  <si>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</si>
  <si>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</si>
  <si>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</si>
  <si>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</si>
  <si>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</si>
  <si>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</si>
  <si>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</si>
  <si>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</si>
  <si>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Подоходный налог с физических лиц</t>
  </si>
  <si>
    <t>Налоги на товары и услуги, 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</si>
  <si>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</si>
  <si>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</si>
  <si>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</si>
  <si>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</si>
  <si>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</si>
  <si>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</si>
  <si>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</si>
  <si>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Налоги на внешнюю торговлю и внешнеэкономические операции</t>
  </si>
  <si>
    <t>Прочие налоги, пошлины и сборы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</si>
  <si>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</si>
  <si>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</si>
  <si>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</si>
  <si>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</si>
  <si>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</si>
  <si>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</si>
  <si>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</si>
  <si>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</si>
  <si>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</si>
  <si>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</si>
  <si>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</si>
  <si>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</si>
  <si>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</si>
  <si>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</si>
  <si>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Территориальные целевые бюджетные экологические фонды</t>
  </si>
  <si>
    <t>ИТОГО</t>
  </si>
  <si>
    <t>Платежи за пользование водными ресурсами в пределах установленных нормативов и лимитов</t>
  </si>
  <si>
    <t>Налог с потенциально возможного к получению годового дохода для индивидуальных предпринимателей</t>
  </si>
  <si>
    <t>Налог с выручки индивидуальных предпринимателей, применяющих упрощенную систему налогообложения</t>
  </si>
  <si>
    <t>от ____________ № _______</t>
  </si>
  <si>
    <t xml:space="preserve">(в разрезе основных видов налоговых, неналоговых и иных обязательных платежей) </t>
  </si>
  <si>
    <t>Информация о поступлениях в доходную часть бюджетов городов и районов</t>
  </si>
  <si>
    <t>Налог с выручки организаций, применяющих упрощенную систему налогообложения</t>
  </si>
  <si>
    <t>Доходы от оказания муниципальными учреждениями платных услуг и иной приносящей доход деятельности</t>
  </si>
  <si>
    <t>Акциз на продукцию, производимую на территории ПМР</t>
  </si>
  <si>
    <t xml:space="preserve">по состоянию на 01.04.2025 года </t>
  </si>
  <si>
    <t xml:space="preserve">Приложение №3 к служебной записке ГБС МФ ПМР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</si>
</sst>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_р_._-;\-* #,##0_р_._-;_-* &quot;-&quot;??_р_._-;_-@_-"/>
    <numFmt numFmtId="168" formatCode="_-* #,##0.00_р_._-;\-* #,##0.00_р_._-;_-* &quot;-&quot;_р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30"/>
      <name val="Calibri"/>
      <family val="2"/>
      <charset val="204"/>
    </font>
    <font>
      <sz val="8"/>
      <name val="Calibri"/>
      <family val="2"/>
      <charset val="204"/>
    </font>
    <font>
      <sz val="11"/>
      <color indexed="30"/>
      <name val="Calibri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164" fontId="13" fillId="0" borderId="5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/>
    <xf numFmtId="167" fontId="0" fillId="0" borderId="0" xfId="0" applyNumberFormat="1" applyFill="1"/>
    <xf numFmtId="0" fontId="3" fillId="0" borderId="2" xfId="0" applyFont="1" applyFill="1" applyBorder="1"/>
    <xf numFmtId="0" fontId="11" fillId="0" borderId="2" xfId="0" applyFont="1" applyFill="1" applyBorder="1" applyAlignment="1">
      <alignment horizontal="left" wrapText="1"/>
    </xf>
    <xf numFmtId="164" fontId="13" fillId="0" borderId="2" xfId="0" applyNumberFormat="1" applyFont="1" applyFill="1" applyBorder="1" applyAlignment="1">
      <alignment horizontal="center" vertical="center"/>
    </xf>
    <xf numFmtId="164" fontId="13" fillId="0" borderId="10" xfId="0" applyNumberFormat="1" applyFont="1" applyFill="1" applyBorder="1" applyAlignment="1">
      <alignment horizontal="center" vertical="center"/>
    </xf>
    <xf numFmtId="0" fontId="3" fillId="0" borderId="3" xfId="0" applyFont="1" applyFill="1" applyBorder="1"/>
    <xf numFmtId="0" fontId="11" fillId="0" borderId="3" xfId="0" applyFont="1" applyFill="1" applyBorder="1" applyAlignment="1">
      <alignment wrapText="1"/>
    </xf>
    <xf numFmtId="164" fontId="13" fillId="0" borderId="3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Alignment="1">
      <alignment wrapText="1"/>
    </xf>
    <xf numFmtId="0" fontId="15" fillId="0" borderId="0" xfId="0" applyFont="1" applyFill="1" applyAlignment="1">
      <alignment wrapText="1"/>
    </xf>
    <xf numFmtId="0" fontId="4" fillId="0" borderId="3" xfId="0" applyFont="1" applyFill="1" applyBorder="1"/>
    <xf numFmtId="164" fontId="1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164" fontId="13" fillId="0" borderId="8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164" fontId="14" fillId="0" borderId="3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wrapText="1"/>
    </xf>
    <xf numFmtId="164" fontId="14" fillId="0" borderId="8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4" fillId="0" borderId="6" xfId="0" applyFont="1" applyFill="1" applyBorder="1"/>
    <xf numFmtId="0" fontId="2" fillId="0" borderId="6" xfId="0" applyFont="1" applyFill="1" applyBorder="1" applyAlignment="1">
      <alignment wrapText="1"/>
    </xf>
    <xf numFmtId="164" fontId="14" fillId="0" borderId="11" xfId="0" applyNumberFormat="1" applyFont="1" applyFill="1" applyBorder="1" applyAlignment="1">
      <alignment horizontal="center" vertical="center"/>
    </xf>
    <xf numFmtId="164" fontId="14" fillId="0" borderId="6" xfId="0" applyNumberFormat="1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/>
    <xf numFmtId="0" fontId="12" fillId="0" borderId="5" xfId="0" applyFont="1" applyFill="1" applyBorder="1" applyAlignment="1">
      <alignment horizontal="center" wrapText="1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 applyAlignment="1"/>
    <xf numFmtId="165" fontId="2" fillId="0" borderId="3" xfId="0" applyNumberFormat="1" applyFont="1" applyFill="1" applyBorder="1" applyAlignment="1">
      <alignment wrapText="1"/>
    </xf>
    <xf numFmtId="168" fontId="14" fillId="0" borderId="8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wrapText="1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/>
    </xf>
    <xf numFmtId="0" fontId="3" fillId="0" borderId="6" xfId="0" applyFont="1" applyFill="1" applyBorder="1"/>
    <xf numFmtId="164" fontId="13" fillId="0" borderId="9" xfId="0" applyNumberFormat="1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wrapText="1"/>
    </xf>
    <xf numFmtId="0" fontId="4" fillId="0" borderId="5" xfId="0" applyFont="1" applyFill="1" applyBorder="1"/>
    <xf numFmtId="0" fontId="12" fillId="0" borderId="5" xfId="0" applyFont="1" applyFill="1" applyBorder="1" applyAlignment="1">
      <alignment wrapText="1"/>
    </xf>
    <xf numFmtId="164" fontId="17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wrapText="1"/>
    </xf>
    <xf numFmtId="167" fontId="3" fillId="0" borderId="0" xfId="1" applyNumberFormat="1" applyFont="1" applyFill="1" applyBorder="1"/>
    <xf numFmtId="164" fontId="0" fillId="0" borderId="0" xfId="0" applyNumberFormat="1" applyFill="1"/>
    <xf numFmtId="0" fontId="9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1"/>
  <sheetViews>
    <sheetView tabSelected="1" zoomScale="80" zoomScaleNormal="80" workbookViewId="0">
      <pane xSplit="2" ySplit="7" topLeftCell="C29" activePane="bottomRight" state="frozen"/>
      <selection pane="topRight" activeCell="C1" sqref="C1"/>
      <selection pane="bottomLeft" activeCell="A16" sqref="A16"/>
      <selection pane="bottomRight" activeCell="K61" sqref="K61"/>
    </sheetView>
  </sheetViews>
  <sheetFormatPr defaultColWidth="9.140625" defaultRowHeight="15" x14ac:dyDescent="0.25"/>
  <cols>
    <col min="1" max="1" width="9.140625" style="2"/>
    <col min="2" max="2" width="43.7109375" style="2" customWidth="1"/>
    <col min="3" max="3" width="16.28515625" style="2" bestFit="1" customWidth="1"/>
    <col min="4" max="4" width="15.7109375" style="2" customWidth="1"/>
    <col min="5" max="6" width="16.28515625" style="2" bestFit="1" customWidth="1"/>
    <col min="7" max="7" width="16.7109375" style="2" customWidth="1"/>
    <col min="8" max="8" width="16.28515625" style="2" customWidth="1"/>
    <col min="9" max="9" width="15.28515625" style="2" customWidth="1"/>
    <col min="10" max="10" width="16.140625" style="2" customWidth="1"/>
    <col min="11" max="11" width="18" style="2" customWidth="1"/>
    <col min="12" max="12" width="17.7109375" style="2" customWidth="1"/>
    <col min="13" max="13" width="15.7109375" style="2" customWidth="1"/>
    <col min="14" max="64" width="10.28515625" style="2" customWidth="1"/>
    <col min="65" max="16384" width="9.140625" style="2"/>
  </cols>
  <sheetData>
    <row r="1" spans="1:13" ht="14.25" customHeight="1" x14ac:dyDescent="0.25">
      <c r="A1" s="1"/>
      <c r="B1" s="1"/>
      <c r="C1" s="1"/>
      <c r="D1" s="1"/>
      <c r="E1" s="1"/>
      <c r="F1" s="1"/>
      <c r="G1" s="1"/>
      <c r="H1" s="1"/>
      <c r="I1" s="63" t="s">
        <v>53</v>
      </c>
      <c r="J1" s="63"/>
      <c r="K1" s="63"/>
    </row>
    <row r="2" spans="1:13" ht="14.25" customHeight="1" x14ac:dyDescent="0.25">
      <c r="A2" s="3"/>
      <c r="B2" s="3"/>
      <c r="C2" s="3"/>
      <c r="D2" s="3"/>
      <c r="E2" s="3"/>
      <c r="F2" s="3"/>
      <c r="G2" s="3"/>
      <c r="H2" s="3"/>
      <c r="I2" s="64" t="s">
        <v>46</v>
      </c>
      <c r="J2" s="64"/>
      <c r="K2" s="64"/>
    </row>
    <row r="3" spans="1:13" ht="16.5" x14ac:dyDescent="0.25">
      <c r="A3" s="61" t="s">
        <v>48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3" ht="16.5" x14ac:dyDescent="0.25">
      <c r="A4" s="62" t="s">
        <v>47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3" ht="16.5" x14ac:dyDescent="0.25">
      <c r="A5" s="61" t="s">
        <v>52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3" ht="15.75" customHeight="1" thickBot="1" x14ac:dyDescent="0.3">
      <c r="A6" s="4"/>
      <c r="B6" s="4"/>
      <c r="C6" s="5"/>
      <c r="D6" s="5"/>
      <c r="E6" s="5"/>
      <c r="F6" s="5"/>
      <c r="G6" s="5"/>
      <c r="H6" s="5"/>
      <c r="I6" s="5"/>
      <c r="J6" s="5"/>
      <c r="K6" s="6" t="s">
        <v>0</v>
      </c>
    </row>
    <row r="7" spans="1:13" ht="30.75" thickBot="1" x14ac:dyDescent="0.3">
      <c r="A7" s="7" t="s">
        <v>1</v>
      </c>
      <c r="B7" s="8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  <c r="I7" s="9" t="s">
        <v>9</v>
      </c>
      <c r="J7" s="9" t="s">
        <v>10</v>
      </c>
      <c r="K7" s="9" t="s">
        <v>11</v>
      </c>
    </row>
    <row r="8" spans="1:13" ht="16.5" customHeight="1" thickBot="1" x14ac:dyDescent="0.3">
      <c r="A8" s="10">
        <v>1000000</v>
      </c>
      <c r="B8" s="11" t="s">
        <v>12</v>
      </c>
      <c r="C8" s="12">
        <f t="shared" ref="C8:J8" si="0">SUM(C9+C17+C20+C22+C30+C32)</f>
        <v>108804316.51999998</v>
      </c>
      <c r="D8" s="13">
        <f t="shared" si="0"/>
        <v>6556389.71</v>
      </c>
      <c r="E8" s="13">
        <f t="shared" si="0"/>
        <v>41860902.010000005</v>
      </c>
      <c r="F8" s="13">
        <f>SUM(F9+F17+F20+F22+F30+F32)</f>
        <v>29556688.990000002</v>
      </c>
      <c r="G8" s="13">
        <f t="shared" si="0"/>
        <v>14829820.34</v>
      </c>
      <c r="H8" s="13">
        <f t="shared" si="0"/>
        <v>26911698.039999999</v>
      </c>
      <c r="I8" s="12">
        <f t="shared" si="0"/>
        <v>13062513.260000002</v>
      </c>
      <c r="J8" s="13">
        <f t="shared" si="0"/>
        <v>7095717.0999999996</v>
      </c>
      <c r="K8" s="12">
        <f t="shared" ref="K8" si="1">SUM(K9+K17+K20+K22+K30+K32)</f>
        <v>248678045.97</v>
      </c>
      <c r="L8" s="14"/>
      <c r="M8" s="15"/>
    </row>
    <row r="9" spans="1:13" ht="15.75" x14ac:dyDescent="0.25">
      <c r="A9" s="16">
        <v>1010000</v>
      </c>
      <c r="B9" s="17" t="s">
        <v>13</v>
      </c>
      <c r="C9" s="18">
        <f>SUM(C10:C15)</f>
        <v>89331673.199999988</v>
      </c>
      <c r="D9" s="18">
        <f t="shared" ref="D9:J9" si="2">SUM(D10:D15)</f>
        <v>5007254.1400000006</v>
      </c>
      <c r="E9" s="18">
        <f t="shared" si="2"/>
        <v>33225594.030000001</v>
      </c>
      <c r="F9" s="18">
        <f t="shared" si="2"/>
        <v>21748093.410000004</v>
      </c>
      <c r="G9" s="18">
        <f t="shared" si="2"/>
        <v>10370299.699999999</v>
      </c>
      <c r="H9" s="18">
        <f t="shared" si="2"/>
        <v>16458762.49</v>
      </c>
      <c r="I9" s="18">
        <f t="shared" si="2"/>
        <v>9200579.6900000013</v>
      </c>
      <c r="J9" s="19">
        <f t="shared" si="2"/>
        <v>5243302.63</v>
      </c>
      <c r="K9" s="18">
        <f>SUM(C9:J9)</f>
        <v>190585559.28999999</v>
      </c>
      <c r="L9" s="14"/>
      <c r="M9" s="15"/>
    </row>
    <row r="10" spans="1:13" ht="15.75" x14ac:dyDescent="0.25">
      <c r="A10" s="20">
        <v>1010100</v>
      </c>
      <c r="B10" s="21" t="s">
        <v>14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f t="shared" ref="K10:K15" si="3">C10+D10+E10+F10+G10+H10+I10+J10</f>
        <v>0</v>
      </c>
      <c r="L10" s="14"/>
      <c r="M10" s="15"/>
    </row>
    <row r="11" spans="1:13" ht="32.25" customHeight="1" x14ac:dyDescent="0.25">
      <c r="A11" s="20">
        <v>1010200</v>
      </c>
      <c r="B11" s="21" t="s">
        <v>15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f t="shared" si="3"/>
        <v>0</v>
      </c>
      <c r="L11" s="14"/>
      <c r="M11" s="15"/>
    </row>
    <row r="12" spans="1:13" ht="32.25" customHeight="1" x14ac:dyDescent="0.25">
      <c r="A12" s="20">
        <v>1010500</v>
      </c>
      <c r="B12" s="23" t="s">
        <v>44</v>
      </c>
      <c r="C12" s="22">
        <v>819653.64</v>
      </c>
      <c r="D12" s="22">
        <v>25972.66</v>
      </c>
      <c r="E12" s="22">
        <v>551010.04</v>
      </c>
      <c r="F12" s="22">
        <v>438217.33</v>
      </c>
      <c r="G12" s="22">
        <v>170719.05</v>
      </c>
      <c r="H12" s="22">
        <v>459529.54</v>
      </c>
      <c r="I12" s="22">
        <v>166859.39000000001</v>
      </c>
      <c r="J12" s="22">
        <v>117488.72</v>
      </c>
      <c r="K12" s="22">
        <f t="shared" si="3"/>
        <v>2749450.3700000006</v>
      </c>
      <c r="L12" s="14"/>
      <c r="M12" s="15"/>
    </row>
    <row r="13" spans="1:13" ht="47.25" x14ac:dyDescent="0.25">
      <c r="A13" s="20">
        <v>1010600</v>
      </c>
      <c r="B13" s="21" t="s">
        <v>49</v>
      </c>
      <c r="C13" s="22">
        <v>8681518.4600000009</v>
      </c>
      <c r="D13" s="22">
        <v>397670.12</v>
      </c>
      <c r="E13" s="22">
        <v>3430205.77</v>
      </c>
      <c r="F13" s="22">
        <v>599424.43999999994</v>
      </c>
      <c r="G13" s="22">
        <v>85953.93</v>
      </c>
      <c r="H13" s="22">
        <v>411266.12</v>
      </c>
      <c r="I13" s="22">
        <v>66449.100000000006</v>
      </c>
      <c r="J13" s="22">
        <v>8027.48</v>
      </c>
      <c r="K13" s="22">
        <f t="shared" si="3"/>
        <v>13680515.419999998</v>
      </c>
      <c r="L13" s="14"/>
      <c r="M13" s="15"/>
    </row>
    <row r="14" spans="1:13" ht="47.25" x14ac:dyDescent="0.25">
      <c r="A14" s="20">
        <v>1010601</v>
      </c>
      <c r="B14" s="24" t="s">
        <v>45</v>
      </c>
      <c r="C14" s="22">
        <v>10425981.029999999</v>
      </c>
      <c r="D14" s="22">
        <v>165195.38</v>
      </c>
      <c r="E14" s="22">
        <v>4272192.03</v>
      </c>
      <c r="F14" s="22">
        <v>2703471.97</v>
      </c>
      <c r="G14" s="22">
        <v>998640.23</v>
      </c>
      <c r="H14" s="22">
        <v>3495369.51</v>
      </c>
      <c r="I14" s="22">
        <v>1271699.55</v>
      </c>
      <c r="J14" s="22">
        <v>1001201.7</v>
      </c>
      <c r="K14" s="22">
        <f>C14+D14+E14+F14+G14+H14+I14+J14</f>
        <v>24333751.399999999</v>
      </c>
      <c r="L14" s="14"/>
      <c r="M14" s="15"/>
    </row>
    <row r="15" spans="1:13" ht="15.75" x14ac:dyDescent="0.25">
      <c r="A15" s="20">
        <v>1010700</v>
      </c>
      <c r="B15" s="21" t="s">
        <v>16</v>
      </c>
      <c r="C15" s="22">
        <v>69404520.069999993</v>
      </c>
      <c r="D15" s="22">
        <v>4418415.9800000004</v>
      </c>
      <c r="E15" s="22">
        <v>24972186.190000001</v>
      </c>
      <c r="F15" s="22">
        <v>18006979.670000002</v>
      </c>
      <c r="G15" s="22">
        <v>9114986.4900000002</v>
      </c>
      <c r="H15" s="22">
        <v>12092597.32</v>
      </c>
      <c r="I15" s="22">
        <v>7695571.6500000004</v>
      </c>
      <c r="J15" s="22">
        <v>4116584.73</v>
      </c>
      <c r="K15" s="22">
        <f t="shared" si="3"/>
        <v>149821842.09999999</v>
      </c>
      <c r="L15" s="14"/>
      <c r="M15" s="15"/>
    </row>
    <row r="16" spans="1:13" ht="15.75" x14ac:dyDescent="0.25">
      <c r="A16" s="25"/>
      <c r="B16" s="21"/>
      <c r="C16" s="22"/>
      <c r="D16" s="22"/>
      <c r="E16" s="22"/>
      <c r="F16" s="22"/>
      <c r="G16" s="22"/>
      <c r="H16" s="22"/>
      <c r="I16" s="22"/>
      <c r="J16" s="22"/>
      <c r="K16" s="26"/>
      <c r="L16" s="14"/>
      <c r="M16" s="15"/>
    </row>
    <row r="17" spans="1:13" ht="32.25" customHeight="1" x14ac:dyDescent="0.25">
      <c r="A17" s="27">
        <v>1020000</v>
      </c>
      <c r="B17" s="21" t="s">
        <v>17</v>
      </c>
      <c r="C17" s="22">
        <f>C18</f>
        <v>7527454.7199999997</v>
      </c>
      <c r="D17" s="22">
        <f t="shared" ref="D17:J17" si="4">D18</f>
        <v>0</v>
      </c>
      <c r="E17" s="22">
        <f t="shared" si="4"/>
        <v>1354524.9</v>
      </c>
      <c r="F17" s="22">
        <f t="shared" si="4"/>
        <v>89790.15</v>
      </c>
      <c r="G17" s="22">
        <f t="shared" si="4"/>
        <v>742183.26</v>
      </c>
      <c r="H17" s="22">
        <f t="shared" si="4"/>
        <v>3325.46</v>
      </c>
      <c r="I17" s="22">
        <f t="shared" si="4"/>
        <v>0</v>
      </c>
      <c r="J17" s="22">
        <f t="shared" si="4"/>
        <v>17166.78</v>
      </c>
      <c r="K17" s="22">
        <f>C17+D17+E17+F17+G17+H17+I17+J17</f>
        <v>9734445.2699999996</v>
      </c>
      <c r="L17" s="14"/>
      <c r="M17" s="15"/>
    </row>
    <row r="18" spans="1:13" ht="31.5" x14ac:dyDescent="0.25">
      <c r="A18" s="20">
        <v>1020200</v>
      </c>
      <c r="B18" s="21" t="s">
        <v>51</v>
      </c>
      <c r="C18" s="22">
        <v>7527454.7199999997</v>
      </c>
      <c r="D18" s="22">
        <v>0</v>
      </c>
      <c r="E18" s="22">
        <v>1354524.9</v>
      </c>
      <c r="F18" s="22">
        <v>89790.15</v>
      </c>
      <c r="G18" s="22">
        <v>742183.26</v>
      </c>
      <c r="H18" s="22">
        <v>3325.46</v>
      </c>
      <c r="I18" s="22">
        <v>0</v>
      </c>
      <c r="J18" s="22">
        <v>17166.78</v>
      </c>
      <c r="K18" s="22">
        <f>C18+D18+E18+F18+G18+H18+I18+J18</f>
        <v>9734445.2699999996</v>
      </c>
      <c r="L18" s="14"/>
      <c r="M18" s="15"/>
    </row>
    <row r="19" spans="1:13" ht="15.75" x14ac:dyDescent="0.25">
      <c r="A19" s="20"/>
      <c r="B19" s="21"/>
      <c r="C19" s="22"/>
      <c r="D19" s="22"/>
      <c r="E19" s="22"/>
      <c r="F19" s="22"/>
      <c r="G19" s="22"/>
      <c r="H19" s="22"/>
      <c r="I19" s="22"/>
      <c r="J19" s="22"/>
      <c r="K19" s="26"/>
      <c r="L19" s="14"/>
      <c r="M19" s="15"/>
    </row>
    <row r="20" spans="1:13" ht="15.75" x14ac:dyDescent="0.25">
      <c r="A20" s="20">
        <v>1040000</v>
      </c>
      <c r="B20" s="21" t="s">
        <v>18</v>
      </c>
      <c r="C20" s="22">
        <v>303869.34999999998</v>
      </c>
      <c r="D20" s="22">
        <v>145244.85</v>
      </c>
      <c r="E20" s="22">
        <v>230146.78</v>
      </c>
      <c r="F20" s="22">
        <v>100044.82</v>
      </c>
      <c r="G20" s="22">
        <v>129649.81</v>
      </c>
      <c r="H20" s="22">
        <v>155537.35</v>
      </c>
      <c r="I20" s="22">
        <v>33273.18</v>
      </c>
      <c r="J20" s="22">
        <v>24358.21</v>
      </c>
      <c r="K20" s="22">
        <f>C20+D20+E20+F20+G20+H20+I20+J20</f>
        <v>1122124.3500000001</v>
      </c>
      <c r="L20" s="14"/>
      <c r="M20" s="15"/>
    </row>
    <row r="21" spans="1:13" ht="15.75" x14ac:dyDescent="0.25">
      <c r="A21" s="25"/>
      <c r="B21" s="29"/>
      <c r="C21" s="22"/>
      <c r="D21" s="22"/>
      <c r="E21" s="22"/>
      <c r="F21" s="22"/>
      <c r="G21" s="22"/>
      <c r="H21" s="22"/>
      <c r="I21" s="22"/>
      <c r="J21" s="22"/>
      <c r="K21" s="26"/>
      <c r="L21" s="14"/>
      <c r="M21" s="15"/>
    </row>
    <row r="22" spans="1:13" ht="31.5" x14ac:dyDescent="0.25">
      <c r="A22" s="20">
        <v>1050000</v>
      </c>
      <c r="B22" s="21" t="s">
        <v>19</v>
      </c>
      <c r="C22" s="22">
        <v>2855605.92</v>
      </c>
      <c r="D22" s="22">
        <v>38548.089999999997</v>
      </c>
      <c r="E22" s="22">
        <v>2372270.14</v>
      </c>
      <c r="F22" s="22">
        <v>4842187.5</v>
      </c>
      <c r="G22" s="22">
        <v>2118087.23</v>
      </c>
      <c r="H22" s="22">
        <v>7736756.0899999999</v>
      </c>
      <c r="I22" s="22">
        <v>2521347</v>
      </c>
      <c r="J22" s="28">
        <v>1199770.17</v>
      </c>
      <c r="K22" s="22">
        <f>C22+D22+E22+F22+G22+H22+I22+J22</f>
        <v>23684572.140000001</v>
      </c>
      <c r="L22" s="14"/>
      <c r="M22" s="15"/>
    </row>
    <row r="23" spans="1:13" ht="15.75" x14ac:dyDescent="0.25">
      <c r="A23" s="20">
        <v>1050100</v>
      </c>
      <c r="B23" s="21" t="s">
        <v>20</v>
      </c>
      <c r="C23" s="22">
        <f t="shared" ref="C23:I23" si="5">SUM(C24:C26)</f>
        <v>2828959.02</v>
      </c>
      <c r="D23" s="22">
        <f t="shared" si="5"/>
        <v>38548.090000000004</v>
      </c>
      <c r="E23" s="22">
        <f t="shared" si="5"/>
        <v>2378185.08</v>
      </c>
      <c r="F23" s="22">
        <f>SUM(F24:F26)</f>
        <v>4825619.8</v>
      </c>
      <c r="G23" s="22">
        <f t="shared" si="5"/>
        <v>2107496.33</v>
      </c>
      <c r="H23" s="22">
        <f t="shared" si="5"/>
        <v>7741915.5</v>
      </c>
      <c r="I23" s="22">
        <f t="shared" si="5"/>
        <v>2521200.9900000002</v>
      </c>
      <c r="J23" s="22">
        <f>SUM(J24:J26)</f>
        <v>1199770.17</v>
      </c>
      <c r="K23" s="22">
        <f t="shared" ref="K23" si="6">SUM(K24:K26)</f>
        <v>23641694.98</v>
      </c>
      <c r="L23" s="14"/>
      <c r="M23" s="15"/>
    </row>
    <row r="24" spans="1:13" ht="31.5" x14ac:dyDescent="0.25">
      <c r="A24" s="25">
        <v>1050101</v>
      </c>
      <c r="B24" s="29" t="s">
        <v>21</v>
      </c>
      <c r="C24" s="30">
        <v>146350.20000000001</v>
      </c>
      <c r="D24" s="30">
        <v>0</v>
      </c>
      <c r="E24" s="30">
        <v>373359.53</v>
      </c>
      <c r="F24" s="30">
        <v>2617442.09</v>
      </c>
      <c r="G24" s="30">
        <v>1093737.51</v>
      </c>
      <c r="H24" s="30">
        <v>5317896.78</v>
      </c>
      <c r="I24" s="30">
        <v>1790781.31</v>
      </c>
      <c r="J24" s="30">
        <v>920980.21</v>
      </c>
      <c r="K24" s="30">
        <f>C24+D24+E24+F24+G24+H24+I24+J24</f>
        <v>12260547.629999999</v>
      </c>
      <c r="L24" s="14"/>
      <c r="M24" s="15"/>
    </row>
    <row r="25" spans="1:13" ht="31.5" x14ac:dyDescent="0.25">
      <c r="A25" s="25">
        <v>1050102</v>
      </c>
      <c r="B25" s="29" t="s">
        <v>22</v>
      </c>
      <c r="C25" s="30">
        <v>2676917.9</v>
      </c>
      <c r="D25" s="30">
        <v>38532.730000000003</v>
      </c>
      <c r="E25" s="30">
        <v>2004840.64</v>
      </c>
      <c r="F25" s="30">
        <v>2172184.0499999998</v>
      </c>
      <c r="G25" s="30">
        <v>977629.06</v>
      </c>
      <c r="H25" s="30">
        <v>2375646.5499999998</v>
      </c>
      <c r="I25" s="30">
        <v>722158.58</v>
      </c>
      <c r="J25" s="30">
        <v>251029.43</v>
      </c>
      <c r="K25" s="30">
        <f>C25+D25+E25+F25+G25+H25+I25+J25</f>
        <v>11218938.939999999</v>
      </c>
      <c r="L25" s="14"/>
      <c r="M25" s="15"/>
    </row>
    <row r="26" spans="1:13" ht="15.75" x14ac:dyDescent="0.25">
      <c r="A26" s="25">
        <v>1050103</v>
      </c>
      <c r="B26" s="29" t="s">
        <v>23</v>
      </c>
      <c r="C26" s="30">
        <v>5690.92</v>
      </c>
      <c r="D26" s="30">
        <v>15.36</v>
      </c>
      <c r="E26" s="30">
        <v>-15.09</v>
      </c>
      <c r="F26" s="30">
        <v>35993.660000000003</v>
      </c>
      <c r="G26" s="30">
        <v>36129.760000000002</v>
      </c>
      <c r="H26" s="30">
        <v>48372.17</v>
      </c>
      <c r="I26" s="30">
        <v>8261.1</v>
      </c>
      <c r="J26" s="30">
        <v>27760.53</v>
      </c>
      <c r="K26" s="30">
        <f>C26+D26+E26+F26+G26+H26+I26+J26</f>
        <v>162208.41</v>
      </c>
      <c r="L26" s="14"/>
      <c r="M26" s="15"/>
    </row>
    <row r="27" spans="1:13" ht="47.25" x14ac:dyDescent="0.25">
      <c r="A27" s="20">
        <v>1050200</v>
      </c>
      <c r="B27" s="31" t="s">
        <v>43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f>C27+D27+E27+F27+G27+H27+I27+J27</f>
        <v>0</v>
      </c>
      <c r="L27" s="14"/>
      <c r="M27" s="15"/>
    </row>
    <row r="28" spans="1:13" ht="31.5" x14ac:dyDescent="0.25">
      <c r="A28" s="27">
        <v>1051100</v>
      </c>
      <c r="B28" s="21" t="s">
        <v>24</v>
      </c>
      <c r="C28" s="22">
        <v>0</v>
      </c>
      <c r="D28" s="22">
        <v>0</v>
      </c>
      <c r="E28" s="22">
        <v>-46.05</v>
      </c>
      <c r="F28" s="22">
        <v>0</v>
      </c>
      <c r="G28" s="22">
        <v>0</v>
      </c>
      <c r="H28" s="22">
        <v>-7828.41</v>
      </c>
      <c r="I28" s="22">
        <v>0</v>
      </c>
      <c r="J28" s="22">
        <v>0</v>
      </c>
      <c r="K28" s="22">
        <f>C28+D28+E28+F28+G28+H28+I28+J28</f>
        <v>-7874.46</v>
      </c>
      <c r="L28" s="14"/>
      <c r="M28" s="15"/>
    </row>
    <row r="29" spans="1:13" ht="15.75" x14ac:dyDescent="0.25">
      <c r="A29" s="25"/>
      <c r="B29" s="29"/>
      <c r="C29" s="30"/>
      <c r="D29" s="30"/>
      <c r="E29" s="30"/>
      <c r="F29" s="30"/>
      <c r="G29" s="30"/>
      <c r="H29" s="30"/>
      <c r="I29" s="30"/>
      <c r="J29" s="30"/>
      <c r="K29" s="26"/>
      <c r="L29" s="14"/>
      <c r="M29" s="15"/>
    </row>
    <row r="30" spans="1:13" ht="31.5" hidden="1" x14ac:dyDescent="0.25">
      <c r="A30" s="27">
        <v>1060000</v>
      </c>
      <c r="B30" s="21" t="s">
        <v>25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f>C30+D30+E30+F30+G30+H30+I30+J30</f>
        <v>0</v>
      </c>
      <c r="L30" s="14"/>
      <c r="M30" s="15"/>
    </row>
    <row r="31" spans="1:13" ht="15.75" hidden="1" x14ac:dyDescent="0.25">
      <c r="A31" s="20"/>
      <c r="B31" s="21"/>
      <c r="C31" s="22"/>
      <c r="D31" s="22"/>
      <c r="E31" s="22"/>
      <c r="F31" s="22"/>
      <c r="G31" s="22"/>
      <c r="H31" s="22"/>
      <c r="I31" s="22"/>
      <c r="J31" s="22"/>
      <c r="K31" s="26"/>
      <c r="L31" s="14"/>
      <c r="M31" s="15"/>
    </row>
    <row r="32" spans="1:13" ht="15.75" x14ac:dyDescent="0.25">
      <c r="A32" s="20">
        <v>1400000</v>
      </c>
      <c r="B32" s="21" t="s">
        <v>26</v>
      </c>
      <c r="C32" s="22">
        <f>C33</f>
        <v>8785713.3300000001</v>
      </c>
      <c r="D32" s="22">
        <f t="shared" ref="D32:J32" si="7">D33</f>
        <v>1365342.63</v>
      </c>
      <c r="E32" s="22">
        <f t="shared" si="7"/>
        <v>4678366.16</v>
      </c>
      <c r="F32" s="22">
        <f t="shared" si="7"/>
        <v>2776573.11</v>
      </c>
      <c r="G32" s="22">
        <f t="shared" si="7"/>
        <v>1469600.34</v>
      </c>
      <c r="H32" s="22">
        <f t="shared" si="7"/>
        <v>2557316.65</v>
      </c>
      <c r="I32" s="22">
        <f t="shared" si="7"/>
        <v>1307313.3899999999</v>
      </c>
      <c r="J32" s="22">
        <f t="shared" si="7"/>
        <v>611119.31000000006</v>
      </c>
      <c r="K32" s="22">
        <f>SUM(C32:J32)</f>
        <v>23551344.919999998</v>
      </c>
      <c r="L32" s="14"/>
      <c r="M32" s="15"/>
    </row>
    <row r="33" spans="1:19" ht="15.75" x14ac:dyDescent="0.25">
      <c r="A33" s="20">
        <v>1400400</v>
      </c>
      <c r="B33" s="21" t="s">
        <v>27</v>
      </c>
      <c r="C33" s="30">
        <v>8785713.3300000001</v>
      </c>
      <c r="D33" s="30">
        <v>1365342.63</v>
      </c>
      <c r="E33" s="30">
        <v>4678366.16</v>
      </c>
      <c r="F33" s="30">
        <v>2776573.11</v>
      </c>
      <c r="G33" s="30">
        <v>1469600.34</v>
      </c>
      <c r="H33" s="30">
        <v>2557316.65</v>
      </c>
      <c r="I33" s="30">
        <v>1307313.3899999999</v>
      </c>
      <c r="J33" s="32">
        <v>611119.31000000006</v>
      </c>
      <c r="K33" s="30">
        <f>C33+D33+E33+F33+G33+H33+I33+J33</f>
        <v>23551344.919999998</v>
      </c>
      <c r="L33" s="14"/>
      <c r="M33" s="15"/>
      <c r="N33" s="14"/>
      <c r="O33" s="14"/>
      <c r="P33" s="14"/>
      <c r="Q33" s="14"/>
      <c r="R33" s="14"/>
      <c r="S33" s="33"/>
    </row>
    <row r="34" spans="1:19" ht="16.5" thickBot="1" x14ac:dyDescent="0.3">
      <c r="A34" s="34"/>
      <c r="B34" s="35"/>
      <c r="C34" s="36"/>
      <c r="D34" s="36"/>
      <c r="E34" s="36"/>
      <c r="F34" s="36"/>
      <c r="G34" s="36"/>
      <c r="H34" s="36"/>
      <c r="I34" s="36"/>
      <c r="J34" s="37"/>
      <c r="K34" s="38"/>
      <c r="L34" s="14"/>
      <c r="M34" s="15"/>
    </row>
    <row r="35" spans="1:19" ht="16.5" thickBot="1" x14ac:dyDescent="0.3">
      <c r="A35" s="39">
        <v>2000000</v>
      </c>
      <c r="B35" s="40" t="s">
        <v>28</v>
      </c>
      <c r="C35" s="41">
        <f>SUM(C36+C43+C46+C48+C50)</f>
        <v>1648986.3900000001</v>
      </c>
      <c r="D35" s="41">
        <f t="shared" ref="D35:J35" si="8">SUM(D36+D43+D46+D48+D50)</f>
        <v>51365.68</v>
      </c>
      <c r="E35" s="41">
        <f t="shared" si="8"/>
        <v>796790.63</v>
      </c>
      <c r="F35" s="41">
        <f t="shared" si="8"/>
        <v>664646.04</v>
      </c>
      <c r="G35" s="41">
        <f t="shared" si="8"/>
        <v>414774.94000000006</v>
      </c>
      <c r="H35" s="41">
        <f t="shared" si="8"/>
        <v>1115946.2</v>
      </c>
      <c r="I35" s="41">
        <f t="shared" si="8"/>
        <v>491817.42</v>
      </c>
      <c r="J35" s="41">
        <f t="shared" si="8"/>
        <v>461920.1</v>
      </c>
      <c r="K35" s="12">
        <f>SUM(K36+K43+K46+K48+K50)</f>
        <v>5646247.4000000004</v>
      </c>
      <c r="L35" s="14"/>
      <c r="M35" s="15"/>
    </row>
    <row r="36" spans="1:19" ht="47.25" x14ac:dyDescent="0.25">
      <c r="A36" s="42">
        <v>2010000</v>
      </c>
      <c r="B36" s="21" t="s">
        <v>29</v>
      </c>
      <c r="C36" s="28">
        <v>940780.92</v>
      </c>
      <c r="D36" s="28">
        <v>32671.279999999999</v>
      </c>
      <c r="E36" s="28">
        <v>415915.8</v>
      </c>
      <c r="F36" s="28">
        <v>335254.65000000002</v>
      </c>
      <c r="G36" s="28">
        <v>156557.03</v>
      </c>
      <c r="H36" s="28">
        <v>489402.04</v>
      </c>
      <c r="I36" s="28">
        <v>364811.48</v>
      </c>
      <c r="J36" s="28">
        <v>380441.57</v>
      </c>
      <c r="K36" s="22">
        <f t="shared" ref="K36:K41" si="9">C36+D36+E36+F36+G36+H36+I36+J36</f>
        <v>3115834.7699999996</v>
      </c>
      <c r="L36" s="14"/>
      <c r="M36" s="15"/>
    </row>
    <row r="37" spans="1:19" ht="47.25" x14ac:dyDescent="0.25">
      <c r="A37" s="43">
        <v>2010200</v>
      </c>
      <c r="B37" s="21" t="s">
        <v>30</v>
      </c>
      <c r="C37" s="28">
        <v>800866.32</v>
      </c>
      <c r="D37" s="28">
        <v>32671.279999999999</v>
      </c>
      <c r="E37" s="28">
        <v>245136.02</v>
      </c>
      <c r="F37" s="28">
        <v>107263.73</v>
      </c>
      <c r="G37" s="28">
        <v>58707.02</v>
      </c>
      <c r="H37" s="28">
        <v>172029.68</v>
      </c>
      <c r="I37" s="28">
        <v>75393.7</v>
      </c>
      <c r="J37" s="22">
        <v>89836.47</v>
      </c>
      <c r="K37" s="22">
        <f t="shared" si="9"/>
        <v>1581904.2199999997</v>
      </c>
      <c r="L37" s="14"/>
      <c r="M37" s="15"/>
    </row>
    <row r="38" spans="1:19" ht="47.25" x14ac:dyDescent="0.25">
      <c r="A38" s="43">
        <v>2010300</v>
      </c>
      <c r="B38" s="21" t="s">
        <v>31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2">
        <f t="shared" si="9"/>
        <v>0</v>
      </c>
      <c r="L38" s="14"/>
      <c r="M38" s="15"/>
    </row>
    <row r="39" spans="1:19" ht="31.5" x14ac:dyDescent="0.25">
      <c r="A39" s="20">
        <v>2010400</v>
      </c>
      <c r="B39" s="21" t="s">
        <v>32</v>
      </c>
      <c r="C39" s="28">
        <v>135992.97</v>
      </c>
      <c r="D39" s="28">
        <v>0</v>
      </c>
      <c r="E39" s="28">
        <v>98746.9</v>
      </c>
      <c r="F39" s="28">
        <v>204708.47</v>
      </c>
      <c r="G39" s="28">
        <v>92197.55</v>
      </c>
      <c r="H39" s="28">
        <v>313283.96999999997</v>
      </c>
      <c r="I39" s="28">
        <v>285017.76</v>
      </c>
      <c r="J39" s="22">
        <v>249168</v>
      </c>
      <c r="K39" s="22">
        <f t="shared" si="9"/>
        <v>1379115.62</v>
      </c>
      <c r="L39" s="14"/>
      <c r="M39" s="15"/>
    </row>
    <row r="40" spans="1:19" ht="31.5" x14ac:dyDescent="0.25">
      <c r="A40" s="27">
        <v>2010500</v>
      </c>
      <c r="B40" s="21" t="s">
        <v>33</v>
      </c>
      <c r="C40" s="28">
        <v>3914.63</v>
      </c>
      <c r="D40" s="28">
        <v>0</v>
      </c>
      <c r="E40" s="28">
        <v>2697.11</v>
      </c>
      <c r="F40" s="28">
        <v>6425.78</v>
      </c>
      <c r="G40" s="28">
        <v>2913.9</v>
      </c>
      <c r="H40" s="28">
        <v>4088.39</v>
      </c>
      <c r="I40" s="28">
        <v>4400.0200000000004</v>
      </c>
      <c r="J40" s="22">
        <v>4290</v>
      </c>
      <c r="K40" s="22">
        <f t="shared" si="9"/>
        <v>28729.83</v>
      </c>
      <c r="L40" s="14"/>
      <c r="M40" s="15"/>
    </row>
    <row r="41" spans="1:19" ht="31.5" x14ac:dyDescent="0.25">
      <c r="A41" s="27">
        <v>2010900</v>
      </c>
      <c r="B41" s="21" t="s">
        <v>34</v>
      </c>
      <c r="C41" s="28">
        <v>0</v>
      </c>
      <c r="D41" s="28">
        <v>0</v>
      </c>
      <c r="E41" s="28">
        <v>69323.77</v>
      </c>
      <c r="F41" s="28">
        <v>16856.669999999998</v>
      </c>
      <c r="G41" s="28">
        <v>2738.56</v>
      </c>
      <c r="H41" s="28">
        <v>0</v>
      </c>
      <c r="I41" s="28">
        <v>0</v>
      </c>
      <c r="J41" s="22">
        <v>36985.1</v>
      </c>
      <c r="K41" s="22">
        <f t="shared" si="9"/>
        <v>125904.1</v>
      </c>
      <c r="L41" s="14"/>
      <c r="M41" s="15"/>
    </row>
    <row r="42" spans="1:19" ht="12.6" customHeight="1" x14ac:dyDescent="0.25">
      <c r="A42" s="20"/>
      <c r="B42" s="21"/>
      <c r="C42" s="28"/>
      <c r="D42" s="28"/>
      <c r="E42" s="28"/>
      <c r="F42" s="28"/>
      <c r="G42" s="28"/>
      <c r="H42" s="28"/>
      <c r="I42" s="28"/>
      <c r="J42" s="22"/>
      <c r="K42" s="22"/>
      <c r="L42" s="14"/>
      <c r="M42" s="15"/>
    </row>
    <row r="43" spans="1:19" ht="47.25" x14ac:dyDescent="0.25">
      <c r="A43" s="27">
        <v>2020000</v>
      </c>
      <c r="B43" s="21" t="s">
        <v>35</v>
      </c>
      <c r="C43" s="28">
        <v>121803.5</v>
      </c>
      <c r="D43" s="28">
        <v>0</v>
      </c>
      <c r="E43" s="28">
        <v>79068.38</v>
      </c>
      <c r="F43" s="28">
        <v>61565</v>
      </c>
      <c r="G43" s="28">
        <v>31128.45</v>
      </c>
      <c r="H43" s="28">
        <v>392519.7</v>
      </c>
      <c r="I43" s="28">
        <v>6287</v>
      </c>
      <c r="J43" s="22">
        <v>0</v>
      </c>
      <c r="K43" s="22">
        <f>C43+D43+E43+F43+G43+H43+I43+J43</f>
        <v>692372.03</v>
      </c>
      <c r="L43" s="14"/>
      <c r="M43" s="15"/>
    </row>
    <row r="44" spans="1:19" ht="47.25" x14ac:dyDescent="0.25">
      <c r="A44" s="44">
        <v>2020100</v>
      </c>
      <c r="B44" s="45" t="s">
        <v>36</v>
      </c>
      <c r="C44" s="32">
        <v>0</v>
      </c>
      <c r="D44" s="32">
        <v>0</v>
      </c>
      <c r="E44" s="32">
        <v>42500</v>
      </c>
      <c r="F44" s="32">
        <v>61565</v>
      </c>
      <c r="G44" s="32">
        <v>30268</v>
      </c>
      <c r="H44" s="32">
        <v>356562.29</v>
      </c>
      <c r="I44" s="46">
        <v>1397</v>
      </c>
      <c r="J44" s="30">
        <v>0</v>
      </c>
      <c r="K44" s="30">
        <f>C44+D44+E44+F44+G44+H44+I44+J44</f>
        <v>492292.29</v>
      </c>
      <c r="L44" s="14"/>
      <c r="M44" s="15"/>
    </row>
    <row r="45" spans="1:19" ht="6.75" customHeight="1" x14ac:dyDescent="0.25">
      <c r="A45" s="25"/>
      <c r="B45" s="29"/>
      <c r="C45" s="32"/>
      <c r="D45" s="32"/>
      <c r="E45" s="32"/>
      <c r="F45" s="32"/>
      <c r="G45" s="32"/>
      <c r="H45" s="32"/>
      <c r="I45" s="32"/>
      <c r="J45" s="30"/>
      <c r="K45" s="22"/>
      <c r="L45" s="14"/>
      <c r="M45" s="15"/>
    </row>
    <row r="46" spans="1:19" ht="15.75" x14ac:dyDescent="0.25">
      <c r="A46" s="20">
        <v>2060000</v>
      </c>
      <c r="B46" s="21" t="s">
        <v>37</v>
      </c>
      <c r="C46" s="28">
        <v>212562.62</v>
      </c>
      <c r="D46" s="28">
        <v>0</v>
      </c>
      <c r="E46" s="28">
        <v>17166.36</v>
      </c>
      <c r="F46" s="28">
        <v>0</v>
      </c>
      <c r="G46" s="28">
        <v>435</v>
      </c>
      <c r="H46" s="28">
        <v>1206</v>
      </c>
      <c r="I46" s="28">
        <v>3374.8</v>
      </c>
      <c r="J46" s="22">
        <v>4785</v>
      </c>
      <c r="K46" s="22">
        <f>C46+D46+E46+F46+G46+H46+I46+J46</f>
        <v>239529.77999999997</v>
      </c>
      <c r="L46" s="14"/>
      <c r="M46" s="15"/>
    </row>
    <row r="47" spans="1:19" ht="15.75" x14ac:dyDescent="0.25">
      <c r="A47" s="25"/>
      <c r="B47" s="29"/>
      <c r="C47" s="28"/>
      <c r="D47" s="28"/>
      <c r="E47" s="28"/>
      <c r="F47" s="28"/>
      <c r="G47" s="28"/>
      <c r="H47" s="28"/>
      <c r="I47" s="28"/>
      <c r="J47" s="22"/>
      <c r="K47" s="22"/>
      <c r="L47" s="14"/>
      <c r="M47" s="15"/>
    </row>
    <row r="48" spans="1:19" ht="17.25" customHeight="1" x14ac:dyDescent="0.25">
      <c r="A48" s="20">
        <v>2070000</v>
      </c>
      <c r="B48" s="21" t="s">
        <v>38</v>
      </c>
      <c r="C48" s="28">
        <v>373839.35</v>
      </c>
      <c r="D48" s="28">
        <v>18694.400000000001</v>
      </c>
      <c r="E48" s="28">
        <v>284640.09000000003</v>
      </c>
      <c r="F48" s="28">
        <v>267826.39</v>
      </c>
      <c r="G48" s="28">
        <v>179224.81</v>
      </c>
      <c r="H48" s="28">
        <v>232818.46</v>
      </c>
      <c r="I48" s="28">
        <v>117344.14</v>
      </c>
      <c r="J48" s="22">
        <v>76693.53</v>
      </c>
      <c r="K48" s="22">
        <f>C48+D48+E48+F48+G48+H48+I48+J48</f>
        <v>1551081.17</v>
      </c>
      <c r="L48" s="14"/>
      <c r="M48" s="15"/>
    </row>
    <row r="49" spans="1:13" ht="17.25" customHeight="1" x14ac:dyDescent="0.25">
      <c r="A49" s="20"/>
      <c r="B49" s="21"/>
      <c r="C49" s="28"/>
      <c r="D49" s="28"/>
      <c r="E49" s="28"/>
      <c r="F49" s="28"/>
      <c r="G49" s="28"/>
      <c r="H49" s="28"/>
      <c r="I49" s="28"/>
      <c r="J49" s="22"/>
      <c r="K49" s="22"/>
      <c r="L49" s="14"/>
      <c r="M49" s="15"/>
    </row>
    <row r="50" spans="1:13" ht="15.75" x14ac:dyDescent="0.25">
      <c r="A50" s="20">
        <v>2090000</v>
      </c>
      <c r="B50" s="21" t="s">
        <v>39</v>
      </c>
      <c r="C50" s="28">
        <v>0</v>
      </c>
      <c r="D50" s="28">
        <v>0</v>
      </c>
      <c r="E50" s="28">
        <v>0</v>
      </c>
      <c r="F50" s="28">
        <v>0</v>
      </c>
      <c r="G50" s="28">
        <v>47429.65</v>
      </c>
      <c r="H50" s="28">
        <v>0</v>
      </c>
      <c r="I50" s="28">
        <v>0</v>
      </c>
      <c r="J50" s="28">
        <v>0</v>
      </c>
      <c r="K50" s="22">
        <f>C50+D50+E50+F50+G50+H50+I50+J50</f>
        <v>47429.65</v>
      </c>
      <c r="L50" s="14"/>
      <c r="M50" s="15"/>
    </row>
    <row r="51" spans="1:13" ht="12.6" customHeight="1" thickBot="1" x14ac:dyDescent="0.3">
      <c r="A51" s="34"/>
      <c r="B51" s="47"/>
      <c r="C51" s="48"/>
      <c r="D51" s="48"/>
      <c r="E51" s="48"/>
      <c r="F51" s="48"/>
      <c r="G51" s="48"/>
      <c r="H51" s="48"/>
      <c r="I51" s="48"/>
      <c r="J51" s="49"/>
      <c r="K51" s="49"/>
      <c r="L51" s="14"/>
      <c r="M51" s="15"/>
    </row>
    <row r="52" spans="1:13" ht="16.5" thickBot="1" x14ac:dyDescent="0.3">
      <c r="A52" s="39">
        <v>4000000</v>
      </c>
      <c r="B52" s="40" t="s">
        <v>40</v>
      </c>
      <c r="C52" s="41">
        <f t="shared" ref="C52:J52" si="10">SUM(C53)</f>
        <v>1533363.07</v>
      </c>
      <c r="D52" s="41">
        <f t="shared" si="10"/>
        <v>769923.03</v>
      </c>
      <c r="E52" s="41">
        <f t="shared" si="10"/>
        <v>694629.83</v>
      </c>
      <c r="F52" s="41">
        <f>SUM(F53)</f>
        <v>840902.76</v>
      </c>
      <c r="G52" s="41">
        <f t="shared" si="10"/>
        <v>223875.33</v>
      </c>
      <c r="H52" s="41">
        <f t="shared" si="10"/>
        <v>464894.75</v>
      </c>
      <c r="I52" s="41">
        <f t="shared" si="10"/>
        <v>179054.23</v>
      </c>
      <c r="J52" s="12">
        <f t="shared" si="10"/>
        <v>96685.91</v>
      </c>
      <c r="K52" s="12">
        <f t="shared" ref="K52" si="11">SUM(K53)</f>
        <v>4803328.9100000011</v>
      </c>
      <c r="L52" s="14"/>
      <c r="M52" s="15"/>
    </row>
    <row r="53" spans="1:13" ht="31.5" x14ac:dyDescent="0.25">
      <c r="A53" s="27">
        <v>4020200</v>
      </c>
      <c r="B53" s="21" t="s">
        <v>41</v>
      </c>
      <c r="C53" s="28">
        <v>1533363.07</v>
      </c>
      <c r="D53" s="28">
        <v>769923.03</v>
      </c>
      <c r="E53" s="28">
        <v>694629.83</v>
      </c>
      <c r="F53" s="28">
        <v>840902.76</v>
      </c>
      <c r="G53" s="19">
        <v>223875.33</v>
      </c>
      <c r="H53" s="19">
        <v>464894.75</v>
      </c>
      <c r="I53" s="19">
        <v>179054.23</v>
      </c>
      <c r="J53" s="22">
        <v>96685.91</v>
      </c>
      <c r="K53" s="18">
        <f>C53+D53+E53+F53+G53+H53+I53+J53</f>
        <v>4803328.9100000011</v>
      </c>
      <c r="L53" s="14"/>
      <c r="M53" s="15"/>
    </row>
    <row r="54" spans="1:13" ht="8.25" customHeight="1" thickBot="1" x14ac:dyDescent="0.3">
      <c r="A54" s="50"/>
      <c r="B54" s="47"/>
      <c r="C54" s="51"/>
      <c r="D54" s="51"/>
      <c r="E54" s="51"/>
      <c r="F54" s="51"/>
      <c r="G54" s="51"/>
      <c r="H54" s="51"/>
      <c r="I54" s="51"/>
      <c r="J54" s="52"/>
      <c r="K54" s="52"/>
      <c r="L54" s="14"/>
      <c r="M54" s="15"/>
    </row>
    <row r="55" spans="1:13" ht="48" thickBot="1" x14ac:dyDescent="0.3">
      <c r="A55" s="39">
        <v>5010000</v>
      </c>
      <c r="B55" s="53" t="s">
        <v>50</v>
      </c>
      <c r="C55" s="41">
        <v>3413587.2</v>
      </c>
      <c r="D55" s="41">
        <v>167664.9</v>
      </c>
      <c r="E55" s="41">
        <v>3162036.12</v>
      </c>
      <c r="F55" s="41">
        <v>1389775.08</v>
      </c>
      <c r="G55" s="41">
        <v>698832.03</v>
      </c>
      <c r="H55" s="41">
        <v>1205276.3400000001</v>
      </c>
      <c r="I55" s="41">
        <v>1010476.81</v>
      </c>
      <c r="J55" s="12">
        <v>463500.56</v>
      </c>
      <c r="K55" s="12">
        <f>C55+D55+E55+F55+G55+H55+I55+J55</f>
        <v>11511149.040000001</v>
      </c>
      <c r="L55" s="14"/>
      <c r="M55" s="15"/>
    </row>
    <row r="56" spans="1:13" ht="9" customHeight="1" thickBot="1" x14ac:dyDescent="0.3">
      <c r="A56" s="39"/>
      <c r="B56" s="53"/>
      <c r="C56" s="41"/>
      <c r="D56" s="41"/>
      <c r="E56" s="41"/>
      <c r="F56" s="41"/>
      <c r="G56" s="41"/>
      <c r="H56" s="41"/>
      <c r="I56" s="41"/>
      <c r="J56" s="12"/>
      <c r="K56" s="12"/>
      <c r="L56" s="14"/>
      <c r="M56" s="15"/>
    </row>
    <row r="57" spans="1:13" ht="14.45" customHeight="1" thickBot="1" x14ac:dyDescent="0.3">
      <c r="A57" s="54"/>
      <c r="B57" s="55" t="s">
        <v>42</v>
      </c>
      <c r="C57" s="56">
        <f t="shared" ref="C57:K57" si="12">SUM(C8+C35+C52+C55)</f>
        <v>115400253.17999998</v>
      </c>
      <c r="D57" s="56">
        <f t="shared" si="12"/>
        <v>7545343.3200000003</v>
      </c>
      <c r="E57" s="56">
        <f t="shared" si="12"/>
        <v>46514358.590000004</v>
      </c>
      <c r="F57" s="56">
        <f t="shared" si="12"/>
        <v>32452012.870000005</v>
      </c>
      <c r="G57" s="56">
        <f t="shared" si="12"/>
        <v>16167302.639999999</v>
      </c>
      <c r="H57" s="56">
        <f t="shared" si="12"/>
        <v>29697815.329999998</v>
      </c>
      <c r="I57" s="56">
        <f t="shared" si="12"/>
        <v>14743861.720000003</v>
      </c>
      <c r="J57" s="56">
        <f t="shared" si="12"/>
        <v>8117823.669999999</v>
      </c>
      <c r="K57" s="12">
        <f t="shared" si="12"/>
        <v>270638771.31999999</v>
      </c>
      <c r="L57" s="14"/>
      <c r="M57" s="15"/>
    </row>
    <row r="58" spans="1:13" ht="9" customHeight="1" x14ac:dyDescent="0.25">
      <c r="A58" s="57"/>
      <c r="B58" s="58"/>
      <c r="C58" s="59"/>
      <c r="D58" s="59"/>
      <c r="E58" s="59"/>
      <c r="F58" s="59"/>
      <c r="G58" s="59"/>
      <c r="H58" s="59"/>
      <c r="I58" s="59"/>
      <c r="J58" s="59"/>
      <c r="K58" s="59"/>
      <c r="L58" s="14"/>
      <c r="M58" s="15"/>
    </row>
    <row r="60" spans="1:13" x14ac:dyDescent="0.25">
      <c r="K60" s="60"/>
    </row>
    <row r="61" spans="1:13" x14ac:dyDescent="0.25">
      <c r="K61" s="60"/>
    </row>
  </sheetData>
  <mergeCells count="5">
    <mergeCell ref="A5:K5"/>
    <mergeCell ref="A3:K3"/>
    <mergeCell ref="A4:K4"/>
    <mergeCell ref="I1:K1"/>
    <mergeCell ref="I2:K2"/>
  </mergeCells>
  <phoneticPr fontId="7" type="noConversion"/>
  <printOptions horizontalCentered="1"/>
  <pageMargins left="0.39370078740157483" right="0.39370078740157483" top="0.39370078740157483" bottom="0.19685039370078741" header="0.31496062992125984" footer="0.19685039370078741"/>
  <pageSetup paperSize="9" scale="69" firstPageNumber="5" fitToHeight="7" orientation="landscape" useFirstPageNumber="1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МБ</vt:lpstr>
      <vt:lpstr>МБ!Заголовки_для_печати</vt:lpstr>
      <vt:lpstr>МБ!Область_печати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2018-12-19T13:17:04Z</cp:lastPrinted>
  <dcterms:created xsi:type="dcterms:W3CDTF">2006-09-28T05:33:49Z</dcterms:created>
  <dcterms:modified xsi:type="dcterms:W3CDTF">2025-05-07T19:01:48Z</dcterms:modified>
</cp:coreProperties>
</file>